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760" activeTab="0"/>
  </bookViews>
  <sheets>
    <sheet name="0617363" sheetId="1" r:id="rId1"/>
  </sheets>
  <definedNames>
    <definedName name="_xlnm.Print_Area" localSheetId="0">'0617363'!$A$1:$L$200</definedName>
  </definedNames>
  <calcPr fullCalcOnLoad="1"/>
</workbook>
</file>

<file path=xl/sharedStrings.xml><?xml version="1.0" encoding="utf-8"?>
<sst xmlns="http://schemas.openxmlformats.org/spreadsheetml/2006/main" count="332" uniqueCount="160">
  <si>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</si>
  <si>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</si>
  <si>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</si>
  <si>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</si>
  <si>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</si>
  <si>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</si>
  <si>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</si>
  <si>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</si>
  <si>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</si>
  <si>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</si>
  <si>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</si>
  <si>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</si>
  <si>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</si>
  <si>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</si>
  <si>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</si>
  <si>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</si>
  <si>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</si>
  <si>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</si>
  <si>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Напрям використання бюджетних коштів </t>
  </si>
  <si>
    <t>1.2 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</si>
  <si>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</si>
  <si>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</si>
  <si>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</si>
  <si>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</si>
  <si>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</si>
  <si>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</si>
  <si>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</si>
  <si>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</si>
  <si>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</si>
  <si>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</si>
  <si>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</si>
  <si>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</si>
  <si>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</si>
  <si>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</si>
  <si>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</si>
  <si>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</si>
  <si>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</si>
  <si>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</si>
  <si>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</si>
  <si>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</si>
  <si>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</si>
  <si>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</si>
  <si>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</si>
  <si>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</si>
  <si>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</si>
  <si>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r>
      <t>Напрям використання бюджетних коштів</t>
    </r>
    <r>
      <rPr>
        <vertAlign val="superscript"/>
        <sz val="12"/>
        <color indexed="8"/>
        <rFont val="Times New Roman"/>
        <family val="1"/>
      </rPr>
      <t>1</t>
    </r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</si>
  <si>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</si>
  <si>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</si>
  <si>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Пояснення щодо розбіжностей між фактичними та плановими результативними показниками  </t>
  </si>
  <si>
    <t>продукту </t>
  </si>
  <si>
    <t>Пояснення щодо розбіжностей між фактичними та плановими результативними показниками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</si>
  <si>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</si>
  <si>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</si>
  <si>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</si>
  <si>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</si>
  <si>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</si>
  <si>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</si>
  <si>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</si>
  <si>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</si>
  <si>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</si>
  <si>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</si>
  <si>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</si>
  <si>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</si>
  <si>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</si>
  <si>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</si>
  <si>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</si>
  <si>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</si>
  <si>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</si>
  <si>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</si>
  <si>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</si>
  <si>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</si>
  <si>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</si>
  <si>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</si>
  <si>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</si>
  <si>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</si>
  <si>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</si>
  <si>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</si>
  <si>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</si>
  <si>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</si>
  <si>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</si>
  <si>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</si>
  <si>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</si>
  <si>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</si>
  <si>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</si>
  <si>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</si>
  <si>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</si>
  <si>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</si>
  <si>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</si>
  <si>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</si>
  <si>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</si>
  <si>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</si>
  <si>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</si>
  <si>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</si>
  <si>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</si>
  <si>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</si>
  <si>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</si>
  <si>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</si>
  <si>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</si>
  <si>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 xml:space="preserve">за 2019  рік </t>
  </si>
  <si>
    <t xml:space="preserve">Відділ освіти молоді, та спорту Новгрод-Сіверської міської ради Чернігівської області </t>
  </si>
  <si>
    <t xml:space="preserve"> Відділ освіти молоді, та спорту Новгрод-Сіверської міської ради Чернігівської області </t>
  </si>
  <si>
    <r>
      <t> (КПКВК ДБ</t>
    </r>
    <r>
      <rPr>
        <b/>
        <sz val="12"/>
        <color indexed="8"/>
        <rFont val="Times New Roman"/>
        <family val="1"/>
      </rPr>
      <t xml:space="preserve"> (МБ))   (КФКВК)                 (найменування бюджетної програми) </t>
    </r>
  </si>
  <si>
    <t xml:space="preserve">Головний бухгалтер </t>
  </si>
  <si>
    <t xml:space="preserve">О.Д. Тиченко </t>
  </si>
  <si>
    <t>( грн.) </t>
  </si>
  <si>
    <t>Середні витрати на одного учня зменшилися за рахунок винекнення кредиторської заборгованості на кінець року</t>
  </si>
  <si>
    <t>фінансових порушень не виявлено.</t>
  </si>
  <si>
    <r>
      <t xml:space="preserve">корисності бюджетної програм  </t>
    </r>
    <r>
      <rPr>
        <u val="single"/>
        <sz val="12"/>
        <color indexed="8"/>
        <rFont val="Times New Roman"/>
        <family val="1"/>
      </rPr>
      <t>є забезпечення надання населенню района доступної та якісної освіти;</t>
    </r>
  </si>
  <si>
    <r>
      <t xml:space="preserve"> довгострокових наслідків бюджетної програми: </t>
    </r>
    <r>
      <rPr>
        <u val="single"/>
        <sz val="12"/>
        <color indexed="8"/>
        <rFont val="Times New Roman"/>
        <family val="1"/>
      </rPr>
      <t>фінансування у наступних роках бюджетної програми "Надання загальної середньої освіти закладами загальної середньої освіти( у тому числі з дошкільними підрозділами (відділеннями, групами))" надасть змогу виконувати в повному обсязі забезпечення надання відповідних послуг денними загальноосвітніми навчальними закладами.</t>
    </r>
  </si>
  <si>
    <t>інших інші джерела власних надходждень</t>
  </si>
  <si>
    <t>Кількість днів відвідування зменшилася у зв'язку з хворобами учнів та запровадженими карантинами</t>
  </si>
  <si>
    <t xml:space="preserve">Напрям спрямування коштів   </t>
  </si>
  <si>
    <t xml:space="preserve">Напрям спрямування коштів   придбання </t>
  </si>
  <si>
    <t xml:space="preserve">Напрям спрямування коштів </t>
  </si>
  <si>
    <t>Інвестиційний проект   1</t>
  </si>
  <si>
    <t>Інвестиційний проект 2</t>
  </si>
  <si>
    <t>Інвестиційний проект 3</t>
  </si>
  <si>
    <t xml:space="preserve">Начальник відділу освіти, молоді та спорту </t>
  </si>
  <si>
    <t xml:space="preserve">П.В. Верченко </t>
  </si>
  <si>
    <t xml:space="preserve">3.            0617363                   </t>
  </si>
  <si>
    <t>2.                0617363</t>
  </si>
  <si>
    <t>1.             0617363</t>
  </si>
  <si>
    <t>Виконання інвестеційних проектів в рамках здійснення заходів щодо соціально-економічного розвитку окремих територій</t>
  </si>
  <si>
    <t xml:space="preserve"> Забезпечення соціально-економічного розвитку освітніх установ і закладів</t>
  </si>
  <si>
    <t>Закупівля обладнання для обаштування місць дозвілля (дитячих та спортивних майданчиків)</t>
  </si>
  <si>
    <t>Придбання спорядженнядля боксу</t>
  </si>
  <si>
    <t>Теплова модернізація ДНЗ "Ластівка" в м. Новгород-Сіверський Чернігівської області (капітальний ремонт)</t>
  </si>
  <si>
    <t>Придбання пральних машин для ДНЗ</t>
  </si>
  <si>
    <t>Придбання спортивного інвентарю для боксу</t>
  </si>
  <si>
    <t>Закупівля спортивного інвентарю для хортингу</t>
  </si>
  <si>
    <t xml:space="preserve">Відхилення обсягів касових видатків від запланованих обсягів по тепловій модернізації ДНЗ "Ластівка" в м. Новгород-Сіверський Чернігівської області (капітальний ремонт) в сумі 12360,82 грн. пояснюється тим, що протягом 2019 року не встигли провести заміну пластикових вікон. Залишок коштів буде використаний в 2020 р. на назначений вид робіт. </t>
  </si>
  <si>
    <t>ВСЬОГО</t>
  </si>
  <si>
    <t xml:space="preserve">Завдання 1. Обсяг видатків на закупівлю обладнання </t>
  </si>
  <si>
    <t>Завдвння 2. Обсяг видатків на закупівлю спорядження</t>
  </si>
  <si>
    <t>Задання 3. Обсяг видатків на теплову модернізацію ДНЗ "Ластівка" В М. Новгород-Сіверський Чернігівської області (Капітальний ремонт)</t>
  </si>
  <si>
    <t>Завдання 4. Обсяг видатків на придбання пральних машин</t>
  </si>
  <si>
    <t>Завдання 5. Обсягків видатків на закупівлю інвентарю для бокса</t>
  </si>
  <si>
    <t>Завдвання  6. Обсяг видатків на закупівлю обладнання для хортингу</t>
  </si>
  <si>
    <t xml:space="preserve">Завдання 1.Кількість одиниць  обладнання, яке планується закутити </t>
  </si>
  <si>
    <t>Завдання 2 Кількість одиниць спорядження, яке планується закупити</t>
  </si>
  <si>
    <t>Задання 3. Кількість закладів, в яких планується  провести капітальний ремонтт</t>
  </si>
  <si>
    <t>Завдання 4 Кількість одиниць  пральних машин, які планується закупити</t>
  </si>
  <si>
    <t>Завдання 5. Кількість одиниць інвентарю для боксу, яке планується закупити</t>
  </si>
  <si>
    <t>Завдання 6.  Кількість інвентарю для хостингу, яке планується закупити</t>
  </si>
  <si>
    <t xml:space="preserve">Завдання 1. Середні витрати  на закупівлю обладнання </t>
  </si>
  <si>
    <t>Завдвння 2. Середні витратина закупівлю спорядження</t>
  </si>
  <si>
    <t>Задання 3. Середні витрати на теплову модернізацію ДНЗ "Ластівка" В М. Новгород-Сіверський Чернігівської області (Капітальний ремонт)</t>
  </si>
  <si>
    <t>Завдання 4. Середні витрати на придбання пральних машин</t>
  </si>
  <si>
    <t>Завдання 5. Середні витратина закупівлю інвентарю для бокса</t>
  </si>
  <si>
    <t>Завдвання  6. Середні витрати на закупівлю обладнання для хортингу</t>
  </si>
  <si>
    <t xml:space="preserve">Завдання 1. Рівень виконання завдання щодо закупівлі обладнання </t>
  </si>
  <si>
    <t>Завдвння 2. Рівень виконання завдання щодо закупівлю спорядження</t>
  </si>
  <si>
    <t>Задання 3. Рівень виконання завдання щодо проведення  теплової модернізації ДНЗ "Ластівка" В М. Новгород-Сіверський Чернігівської області (Капітальний ремонт)</t>
  </si>
  <si>
    <t>Завдання 4. Рівень виконання завдання щодо придбання пральних машин</t>
  </si>
  <si>
    <t>Завдання 5. Рівень виконання завдання щодо закупівлі інвентарю для бокса</t>
  </si>
  <si>
    <t>Завдвання  6.Рівень виконання завдання щодо закупівлі обладнання для хортингу</t>
  </si>
  <si>
    <t>Кредиторська заборгованість відсутня</t>
  </si>
  <si>
    <r>
      <t xml:space="preserve">актуальності бюджетної програми: </t>
    </r>
    <r>
      <rPr>
        <u val="single"/>
        <sz val="12"/>
        <color indexed="8"/>
        <rFont val="Times New Roman"/>
        <family val="1"/>
      </rPr>
      <t xml:space="preserve"> забезпечує соціально-економічний розвитк освітніх установ і закладів</t>
    </r>
  </si>
  <si>
    <r>
      <t xml:space="preserve">ефективності бюджетної програми: </t>
    </r>
    <r>
      <rPr>
        <u val="single"/>
        <sz val="12"/>
        <color indexed="8"/>
        <rFont val="Times New Roman"/>
        <family val="1"/>
      </rPr>
      <t>використання передбачених коштів за програмою "Виконання інвестеційних проектів в рамках здійснення заходів щодо соціально-економічного розвитку окремих територій" 
 дає змогу забезпечети соціально-економічний розвитк освітніх установ і закладів</t>
    </r>
  </si>
  <si>
    <t xml:space="preserve"> В порівнянні з минулим роком витрати на закупівля обладнання для обаштування місць дозвілля (дитячих та спортивних майданчиків) збільшилися за рахунок підвицення цін.  Витрати на теплову модернізацію ДНЗ "Ластівка" зменшилися  у зв'язку з проведенням в 2019 році остаточної модернізації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</si>
</sst>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wrapText="1"/>
    </xf>
    <xf numFmtId="0" fontId="13" fillId="0" borderId="0" xfId="0" applyFont="1" applyBorder="1" applyAlignment="1" applyProtection="1">
      <alignment horizontal="left" vertical="top" wrapText="1"/>
      <protection/>
    </xf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185" fontId="7" fillId="0" borderId="13" xfId="0" applyNumberFormat="1" applyFont="1" applyBorder="1" applyAlignment="1">
      <alignment horizontal="center" wrapText="1"/>
    </xf>
    <xf numFmtId="185" fontId="7" fillId="0" borderId="11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  <xf numFmtId="185" fontId="7" fillId="0" borderId="23" xfId="0" applyNumberFormat="1" applyFont="1" applyBorder="1" applyAlignment="1">
      <alignment horizontal="center" wrapText="1"/>
    </xf>
    <xf numFmtId="185" fontId="0" fillId="0" borderId="0" xfId="0" applyNumberFormat="1" applyAlignment="1">
      <alignment/>
    </xf>
    <xf numFmtId="185" fontId="1" fillId="0" borderId="13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7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3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" wrapText="1"/>
    </xf>
    <xf numFmtId="185" fontId="7" fillId="0" borderId="27" xfId="0" applyNumberFormat="1" applyFont="1" applyBorder="1" applyAlignment="1">
      <alignment horizontal="center" wrapText="1"/>
    </xf>
    <xf numFmtId="185" fontId="7" fillId="0" borderId="28" xfId="0" applyNumberFormat="1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6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185" fontId="1" fillId="0" borderId="11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85" fontId="7" fillId="0" borderId="18" xfId="0" applyNumberFormat="1" applyFont="1" applyBorder="1" applyAlignment="1">
      <alignment horizontal="center" wrapText="1"/>
    </xf>
    <xf numFmtId="185" fontId="7" fillId="0" borderId="15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185" fontId="1" fillId="0" borderId="34" xfId="0" applyNumberFormat="1" applyFont="1" applyBorder="1" applyAlignment="1">
      <alignment horizontal="center" wrapText="1"/>
    </xf>
    <xf numFmtId="185" fontId="1" fillId="0" borderId="2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1"/>
  <sheetViews>
    <sheetView tabSelected="1" zoomScale="70" zoomScaleNormal="70" zoomScalePageLayoutView="0" workbookViewId="0" topLeftCell="A135">
      <selection activeCell="M142" sqref="M142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8.875" style="0" customWidth="1"/>
    <col min="4" max="4" width="9.875" style="0" customWidth="1"/>
    <col min="5" max="5" width="12.375" style="0" customWidth="1"/>
    <col min="6" max="6" width="11.375" style="0" bestFit="1" customWidth="1"/>
    <col min="7" max="7" width="9.25390625" style="0" bestFit="1" customWidth="1"/>
    <col min="8" max="8" width="12.625" style="0" customWidth="1"/>
    <col min="9" max="9" width="11.125" style="0" customWidth="1"/>
    <col min="10" max="10" width="9.375" style="0" bestFit="1" customWidth="1"/>
    <col min="11" max="11" width="11.125" style="0" bestFit="1" customWidth="1"/>
    <col min="12" max="12" width="17.875" style="0" customWidth="1"/>
  </cols>
  <sheetData>
    <row r="2" spans="1:12" ht="17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7.25">
      <c r="A3" s="108" t="s">
        <v>98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ht="17.25" customHeight="1">
      <c r="A4" s="1"/>
    </row>
    <row r="5" spans="1:12" ht="18.75" customHeight="1">
      <c r="A5" s="109" t="s">
        <v>121</v>
      </c>
      <c r="B5" s="115"/>
      <c r="C5" s="109" t="s">
        <v>99</v>
      </c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5" customHeight="1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2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5" customHeight="1">
      <c r="A8" s="109" t="s">
        <v>120</v>
      </c>
      <c r="B8" s="111"/>
      <c r="C8" s="109" t="s">
        <v>100</v>
      </c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6.5" customHeight="1">
      <c r="A9" s="110" t="s">
        <v>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ht="12.75">
      <c r="A10" s="2"/>
    </row>
    <row r="11" spans="1:12" ht="33.75" customHeight="1">
      <c r="A11" s="109" t="s">
        <v>119</v>
      </c>
      <c r="B11" s="111"/>
      <c r="C11" s="109" t="s">
        <v>122</v>
      </c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3.5" customHeight="1">
      <c r="A12" s="110" t="s">
        <v>101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ht="12.75">
      <c r="A13" s="2"/>
    </row>
    <row r="14" spans="1:11" ht="19.5" customHeight="1">
      <c r="A14" s="70" t="s">
        <v>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17.25" customHeight="1">
      <c r="A15" s="109" t="s">
        <v>123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ht="12.75">
      <c r="A16" s="2"/>
    </row>
    <row r="17" spans="1:11" ht="19.5" customHeight="1">
      <c r="A17" s="70" t="s">
        <v>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ht="12.75">
      <c r="A18" s="2"/>
    </row>
    <row r="19" spans="1:12" ht="18" customHeight="1">
      <c r="A19" s="70" t="s">
        <v>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ht="15.75">
      <c r="A20" s="3"/>
    </row>
    <row r="21" spans="1:12" ht="15.75" customHeight="1">
      <c r="A21" s="80" t="s">
        <v>6</v>
      </c>
      <c r="B21" s="89" t="s">
        <v>7</v>
      </c>
      <c r="C21" s="97" t="s">
        <v>8</v>
      </c>
      <c r="D21" s="98"/>
      <c r="E21" s="98"/>
      <c r="F21" s="99"/>
      <c r="G21" s="97" t="s">
        <v>9</v>
      </c>
      <c r="H21" s="98"/>
      <c r="I21" s="99"/>
      <c r="J21" s="97" t="s">
        <v>10</v>
      </c>
      <c r="K21" s="98"/>
      <c r="L21" s="99"/>
    </row>
    <row r="22" spans="1:12" ht="47.25">
      <c r="A22" s="81"/>
      <c r="B22" s="91"/>
      <c r="C22" s="97" t="s">
        <v>11</v>
      </c>
      <c r="D22" s="99"/>
      <c r="E22" s="4" t="s">
        <v>12</v>
      </c>
      <c r="F22" s="4" t="s">
        <v>13</v>
      </c>
      <c r="G22" s="4" t="s">
        <v>11</v>
      </c>
      <c r="H22" s="4" t="s">
        <v>12</v>
      </c>
      <c r="I22" s="4" t="s">
        <v>13</v>
      </c>
      <c r="J22" s="4" t="s">
        <v>11</v>
      </c>
      <c r="K22" s="4" t="s">
        <v>12</v>
      </c>
      <c r="L22" s="4" t="s">
        <v>13</v>
      </c>
    </row>
    <row r="23" spans="1:12" ht="51" customHeight="1">
      <c r="A23" s="23" t="s">
        <v>14</v>
      </c>
      <c r="B23" s="45" t="s">
        <v>124</v>
      </c>
      <c r="C23" s="119">
        <v>0</v>
      </c>
      <c r="D23" s="120"/>
      <c r="E23" s="47">
        <v>194.64</v>
      </c>
      <c r="F23" s="47">
        <f aca="true" t="shared" si="0" ref="F23:F28">C23+E23</f>
        <v>194.64</v>
      </c>
      <c r="G23" s="47">
        <v>0</v>
      </c>
      <c r="H23" s="47">
        <v>194.64</v>
      </c>
      <c r="I23" s="47">
        <f aca="true" t="shared" si="1" ref="I23:I28">G23+H23</f>
        <v>194.64</v>
      </c>
      <c r="J23" s="47">
        <f aca="true" t="shared" si="2" ref="J23:J28">G23-C23</f>
        <v>0</v>
      </c>
      <c r="K23" s="47">
        <f aca="true" t="shared" si="3" ref="K23:L28">H23-E23</f>
        <v>0</v>
      </c>
      <c r="L23" s="47">
        <f t="shared" si="3"/>
        <v>0</v>
      </c>
    </row>
    <row r="24" spans="1:12" ht="31.5" customHeight="1">
      <c r="A24" s="7">
        <v>2</v>
      </c>
      <c r="B24" s="46" t="s">
        <v>125</v>
      </c>
      <c r="C24" s="62">
        <v>0</v>
      </c>
      <c r="D24" s="63"/>
      <c r="E24" s="48">
        <v>50</v>
      </c>
      <c r="F24" s="47">
        <f t="shared" si="0"/>
        <v>50</v>
      </c>
      <c r="G24" s="48">
        <v>0</v>
      </c>
      <c r="H24" s="48">
        <v>50</v>
      </c>
      <c r="I24" s="47">
        <f t="shared" si="1"/>
        <v>50</v>
      </c>
      <c r="J24" s="47">
        <f t="shared" si="2"/>
        <v>0</v>
      </c>
      <c r="K24" s="47">
        <f t="shared" si="3"/>
        <v>0</v>
      </c>
      <c r="L24" s="47">
        <f t="shared" si="3"/>
        <v>0</v>
      </c>
    </row>
    <row r="25" spans="1:12" ht="46.5" customHeight="1">
      <c r="A25" s="7">
        <v>3</v>
      </c>
      <c r="B25" s="46" t="s">
        <v>126</v>
      </c>
      <c r="C25" s="62">
        <v>0</v>
      </c>
      <c r="D25" s="63"/>
      <c r="E25" s="48">
        <v>74.281</v>
      </c>
      <c r="F25" s="47">
        <f t="shared" si="0"/>
        <v>74.281</v>
      </c>
      <c r="G25" s="48">
        <v>0</v>
      </c>
      <c r="H25" s="48">
        <v>61.92</v>
      </c>
      <c r="I25" s="47">
        <f t="shared" si="1"/>
        <v>61.92</v>
      </c>
      <c r="J25" s="47">
        <f t="shared" si="2"/>
        <v>0</v>
      </c>
      <c r="K25" s="47">
        <f t="shared" si="3"/>
        <v>-12.361000000000004</v>
      </c>
      <c r="L25" s="47">
        <f t="shared" si="3"/>
        <v>-12.361000000000004</v>
      </c>
    </row>
    <row r="26" spans="1:12" ht="31.5" customHeight="1">
      <c r="A26" s="7">
        <v>4</v>
      </c>
      <c r="B26" s="46" t="s">
        <v>127</v>
      </c>
      <c r="C26" s="62">
        <v>0</v>
      </c>
      <c r="D26" s="63"/>
      <c r="E26" s="48">
        <v>28</v>
      </c>
      <c r="F26" s="47">
        <f t="shared" si="0"/>
        <v>28</v>
      </c>
      <c r="G26" s="48">
        <v>0</v>
      </c>
      <c r="H26" s="48">
        <v>28</v>
      </c>
      <c r="I26" s="47">
        <f t="shared" si="1"/>
        <v>28</v>
      </c>
      <c r="J26" s="47">
        <f t="shared" si="2"/>
        <v>0</v>
      </c>
      <c r="K26" s="47">
        <f t="shared" si="3"/>
        <v>0</v>
      </c>
      <c r="L26" s="47">
        <f t="shared" si="3"/>
        <v>0</v>
      </c>
    </row>
    <row r="27" spans="1:12" ht="31.5" customHeight="1">
      <c r="A27" s="7">
        <v>5</v>
      </c>
      <c r="B27" s="46" t="s">
        <v>128</v>
      </c>
      <c r="C27" s="62">
        <v>0</v>
      </c>
      <c r="D27" s="63"/>
      <c r="E27" s="48">
        <v>0</v>
      </c>
      <c r="F27" s="47">
        <f t="shared" si="0"/>
        <v>0</v>
      </c>
      <c r="G27" s="48">
        <v>0</v>
      </c>
      <c r="H27" s="48">
        <v>0</v>
      </c>
      <c r="I27" s="47">
        <f t="shared" si="1"/>
        <v>0</v>
      </c>
      <c r="J27" s="47">
        <f t="shared" si="2"/>
        <v>0</v>
      </c>
      <c r="K27" s="47">
        <f t="shared" si="3"/>
        <v>0</v>
      </c>
      <c r="L27" s="47">
        <f t="shared" si="3"/>
        <v>0</v>
      </c>
    </row>
    <row r="28" spans="1:12" ht="31.5" customHeight="1">
      <c r="A28" s="49">
        <v>6</v>
      </c>
      <c r="B28" s="50" t="s">
        <v>129</v>
      </c>
      <c r="C28" s="62">
        <v>0</v>
      </c>
      <c r="D28" s="63"/>
      <c r="E28" s="51">
        <v>0</v>
      </c>
      <c r="F28" s="47">
        <f t="shared" si="0"/>
        <v>0</v>
      </c>
      <c r="G28" s="51">
        <v>0</v>
      </c>
      <c r="H28" s="51"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3"/>
        <v>0</v>
      </c>
    </row>
    <row r="29" spans="1:12" ht="31.5" customHeight="1">
      <c r="A29" s="7"/>
      <c r="B29" s="46" t="s">
        <v>131</v>
      </c>
      <c r="C29" s="62">
        <f>SUM(C23:C28)</f>
        <v>0</v>
      </c>
      <c r="D29" s="63"/>
      <c r="E29" s="48">
        <f>SUM(E23:E28)</f>
        <v>346.921</v>
      </c>
      <c r="F29" s="48">
        <f aca="true" t="shared" si="4" ref="F29:L29">SUM(F23:F28)</f>
        <v>346.921</v>
      </c>
      <c r="G29" s="48">
        <f t="shared" si="4"/>
        <v>0</v>
      </c>
      <c r="H29" s="48">
        <f t="shared" si="4"/>
        <v>334.56</v>
      </c>
      <c r="I29" s="48">
        <f t="shared" si="4"/>
        <v>334.56</v>
      </c>
      <c r="J29" s="48">
        <f t="shared" si="4"/>
        <v>0</v>
      </c>
      <c r="K29" s="48">
        <f t="shared" si="4"/>
        <v>-12.361000000000004</v>
      </c>
      <c r="L29" s="48">
        <f t="shared" si="4"/>
        <v>-12.361000000000004</v>
      </c>
    </row>
    <row r="30" spans="1:12" ht="15.75" customHeight="1">
      <c r="A30" s="92" t="s">
        <v>16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</row>
    <row r="31" spans="1:12" ht="60.75" customHeight="1">
      <c r="A31" s="116" t="s">
        <v>130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ht="12" customHeight="1">
      <c r="A32" s="3"/>
    </row>
    <row r="33" spans="1:12" ht="15.75" customHeight="1">
      <c r="A33" s="74" t="s">
        <v>20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ht="8.25" customHeight="1">
      <c r="A34" s="2"/>
    </row>
    <row r="35" spans="1:12" ht="15" customHeight="1">
      <c r="A35" s="100" t="s">
        <v>21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ht="8.25" customHeight="1">
      <c r="A36" s="3"/>
    </row>
    <row r="37" spans="1:12" ht="24" customHeight="1">
      <c r="A37" s="6" t="s">
        <v>6</v>
      </c>
      <c r="B37" s="61" t="s">
        <v>7</v>
      </c>
      <c r="C37" s="61"/>
      <c r="D37" s="61"/>
      <c r="E37" s="61" t="s">
        <v>8</v>
      </c>
      <c r="F37" s="61"/>
      <c r="G37" s="61"/>
      <c r="H37" s="61" t="s">
        <v>9</v>
      </c>
      <c r="I37" s="61"/>
      <c r="J37" s="61"/>
      <c r="K37" s="61" t="s">
        <v>10</v>
      </c>
      <c r="L37" s="61"/>
    </row>
    <row r="38" spans="1:12" ht="15.75" customHeight="1">
      <c r="A38" s="7" t="s">
        <v>14</v>
      </c>
      <c r="B38" s="73" t="s">
        <v>22</v>
      </c>
      <c r="C38" s="73"/>
      <c r="D38" s="73"/>
      <c r="E38" s="61" t="s">
        <v>23</v>
      </c>
      <c r="F38" s="61"/>
      <c r="G38" s="61"/>
      <c r="H38" s="61">
        <v>0</v>
      </c>
      <c r="I38" s="61"/>
      <c r="J38" s="61"/>
      <c r="K38" s="61" t="s">
        <v>23</v>
      </c>
      <c r="L38" s="61"/>
    </row>
    <row r="39" spans="1:12" ht="15.75" customHeight="1">
      <c r="A39" s="7" t="s">
        <v>15</v>
      </c>
      <c r="B39" s="73" t="s">
        <v>24</v>
      </c>
      <c r="C39" s="73"/>
      <c r="D39" s="73"/>
      <c r="E39" s="61" t="s">
        <v>15</v>
      </c>
      <c r="F39" s="61"/>
      <c r="G39" s="61"/>
      <c r="H39" s="61" t="s">
        <v>15</v>
      </c>
      <c r="I39" s="61"/>
      <c r="J39" s="61"/>
      <c r="K39" s="61" t="s">
        <v>15</v>
      </c>
      <c r="L39" s="61"/>
    </row>
    <row r="40" spans="1:12" ht="15.75" customHeight="1">
      <c r="A40" s="7" t="s">
        <v>17</v>
      </c>
      <c r="B40" s="73" t="s">
        <v>25</v>
      </c>
      <c r="C40" s="73"/>
      <c r="D40" s="73"/>
      <c r="E40" s="61" t="s">
        <v>23</v>
      </c>
      <c r="F40" s="61"/>
      <c r="G40" s="61"/>
      <c r="H40" s="61">
        <v>0</v>
      </c>
      <c r="I40" s="61"/>
      <c r="J40" s="61"/>
      <c r="K40" s="61" t="s">
        <v>23</v>
      </c>
      <c r="L40" s="61"/>
    </row>
    <row r="41" spans="1:12" ht="15.75" customHeight="1">
      <c r="A41" s="7" t="s">
        <v>19</v>
      </c>
      <c r="B41" s="73" t="s">
        <v>109</v>
      </c>
      <c r="C41" s="73"/>
      <c r="D41" s="73"/>
      <c r="E41" s="61" t="s">
        <v>23</v>
      </c>
      <c r="F41" s="61"/>
      <c r="G41" s="61"/>
      <c r="H41" s="61">
        <v>0</v>
      </c>
      <c r="I41" s="61"/>
      <c r="J41" s="61"/>
      <c r="K41" s="61" t="s">
        <v>23</v>
      </c>
      <c r="L41" s="61"/>
    </row>
    <row r="42" spans="1:12" ht="15.75" customHeight="1">
      <c r="A42" s="32">
        <v>1.3</v>
      </c>
      <c r="B42" s="73" t="s">
        <v>26</v>
      </c>
      <c r="C42" s="73"/>
      <c r="D42" s="73"/>
      <c r="E42" s="61" t="s">
        <v>23</v>
      </c>
      <c r="F42" s="61"/>
      <c r="G42" s="61"/>
      <c r="H42" s="103">
        <v>0</v>
      </c>
      <c r="I42" s="61"/>
      <c r="J42" s="61"/>
      <c r="K42" s="61" t="s">
        <v>23</v>
      </c>
      <c r="L42" s="61"/>
    </row>
    <row r="43" spans="1:12" ht="30" customHeight="1">
      <c r="A43" s="104" t="s">
        <v>27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/>
    </row>
    <row r="44" spans="1:16" ht="15.75" customHeight="1">
      <c r="A44" s="7" t="s">
        <v>28</v>
      </c>
      <c r="B44" s="73" t="s">
        <v>29</v>
      </c>
      <c r="C44" s="73"/>
      <c r="D44" s="73"/>
      <c r="E44" s="103">
        <f>E46+E47+E48+E49+E50</f>
        <v>346.921</v>
      </c>
      <c r="F44" s="61"/>
      <c r="G44" s="61"/>
      <c r="H44" s="103">
        <f>H46+H47+H48+H50+H49</f>
        <v>334.56</v>
      </c>
      <c r="I44" s="61"/>
      <c r="J44" s="61"/>
      <c r="K44" s="61">
        <v>0</v>
      </c>
      <c r="L44" s="61"/>
      <c r="P44" s="52"/>
    </row>
    <row r="45" spans="1:12" ht="15.75" customHeight="1">
      <c r="A45" s="7" t="s">
        <v>15</v>
      </c>
      <c r="B45" s="73" t="s">
        <v>24</v>
      </c>
      <c r="C45" s="73"/>
      <c r="D45" s="73"/>
      <c r="E45" s="61" t="s">
        <v>15</v>
      </c>
      <c r="F45" s="61"/>
      <c r="G45" s="61"/>
      <c r="H45" s="61" t="s">
        <v>15</v>
      </c>
      <c r="I45" s="61"/>
      <c r="J45" s="61"/>
      <c r="K45" s="61" t="s">
        <v>15</v>
      </c>
      <c r="L45" s="61"/>
    </row>
    <row r="46" spans="1:12" ht="15.75" customHeight="1">
      <c r="A46" s="7" t="s">
        <v>30</v>
      </c>
      <c r="B46" s="73" t="s">
        <v>31</v>
      </c>
      <c r="C46" s="73"/>
      <c r="D46" s="73"/>
      <c r="E46" s="61"/>
      <c r="F46" s="61"/>
      <c r="G46" s="61"/>
      <c r="H46" s="61">
        <v>0</v>
      </c>
      <c r="I46" s="61"/>
      <c r="J46" s="61"/>
      <c r="K46" s="61">
        <v>0</v>
      </c>
      <c r="L46" s="61"/>
    </row>
    <row r="47" spans="1:12" ht="15.75" customHeight="1">
      <c r="A47" s="7" t="s">
        <v>32</v>
      </c>
      <c r="B47" s="73" t="s">
        <v>33</v>
      </c>
      <c r="C47" s="73"/>
      <c r="D47" s="73"/>
      <c r="E47" s="61"/>
      <c r="F47" s="61"/>
      <c r="G47" s="61"/>
      <c r="H47" s="61">
        <v>0</v>
      </c>
      <c r="I47" s="61"/>
      <c r="J47" s="61"/>
      <c r="K47" s="61">
        <v>0</v>
      </c>
      <c r="L47" s="61"/>
    </row>
    <row r="48" spans="1:12" ht="15.75" customHeight="1">
      <c r="A48" s="7" t="s">
        <v>34</v>
      </c>
      <c r="B48" s="73" t="s">
        <v>35</v>
      </c>
      <c r="C48" s="73"/>
      <c r="D48" s="73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</row>
    <row r="49" spans="1:12" ht="15.75" customHeight="1">
      <c r="A49" s="7">
        <v>2.4</v>
      </c>
      <c r="B49" s="73" t="s">
        <v>109</v>
      </c>
      <c r="C49" s="73"/>
      <c r="D49" s="73"/>
      <c r="E49" s="61"/>
      <c r="F49" s="61"/>
      <c r="G49" s="61"/>
      <c r="H49" s="61"/>
      <c r="I49" s="61"/>
      <c r="J49" s="61"/>
      <c r="K49" s="61" t="s">
        <v>23</v>
      </c>
      <c r="L49" s="61"/>
    </row>
    <row r="50" spans="1:12" ht="15.75" customHeight="1">
      <c r="A50" s="7">
        <v>2.5</v>
      </c>
      <c r="B50" s="73" t="s">
        <v>36</v>
      </c>
      <c r="C50" s="73"/>
      <c r="D50" s="73"/>
      <c r="E50" s="103">
        <f>E29</f>
        <v>346.921</v>
      </c>
      <c r="F50" s="61"/>
      <c r="G50" s="61"/>
      <c r="H50" s="103">
        <f>H29</f>
        <v>334.56</v>
      </c>
      <c r="I50" s="61"/>
      <c r="J50" s="61"/>
      <c r="K50" s="61">
        <v>0</v>
      </c>
      <c r="L50" s="61"/>
    </row>
    <row r="51" spans="1:12" ht="20.25" customHeight="1">
      <c r="A51" s="73" t="s">
        <v>37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 ht="15.75" customHeight="1">
      <c r="A52" s="7" t="s">
        <v>38</v>
      </c>
      <c r="B52" s="73" t="s">
        <v>39</v>
      </c>
      <c r="C52" s="73"/>
      <c r="D52" s="73"/>
      <c r="E52" s="61" t="s">
        <v>23</v>
      </c>
      <c r="F52" s="61"/>
      <c r="G52" s="61"/>
      <c r="H52" s="103">
        <f>H54+H55</f>
        <v>12.361</v>
      </c>
      <c r="I52" s="61"/>
      <c r="J52" s="61"/>
      <c r="K52" s="61">
        <v>0</v>
      </c>
      <c r="L52" s="61"/>
    </row>
    <row r="53" spans="1:12" ht="15.75" customHeight="1">
      <c r="A53" s="7" t="s">
        <v>15</v>
      </c>
      <c r="B53" s="73" t="s">
        <v>24</v>
      </c>
      <c r="C53" s="73"/>
      <c r="D53" s="73"/>
      <c r="E53" s="61" t="s">
        <v>15</v>
      </c>
      <c r="F53" s="61"/>
      <c r="G53" s="61"/>
      <c r="H53" s="61">
        <v>0</v>
      </c>
      <c r="I53" s="61"/>
      <c r="J53" s="61"/>
      <c r="K53" s="61">
        <v>0</v>
      </c>
      <c r="L53" s="61"/>
    </row>
    <row r="54" spans="1:12" ht="15.75" customHeight="1">
      <c r="A54" s="7" t="s">
        <v>40</v>
      </c>
      <c r="B54" s="73" t="s">
        <v>25</v>
      </c>
      <c r="C54" s="73"/>
      <c r="D54" s="73"/>
      <c r="E54" s="61" t="s">
        <v>23</v>
      </c>
      <c r="F54" s="61"/>
      <c r="G54" s="61"/>
      <c r="H54" s="61"/>
      <c r="I54" s="61"/>
      <c r="J54" s="61"/>
      <c r="K54" s="61">
        <v>0</v>
      </c>
      <c r="L54" s="61"/>
    </row>
    <row r="55" spans="1:12" ht="15.75" customHeight="1">
      <c r="A55" s="7" t="s">
        <v>41</v>
      </c>
      <c r="B55" s="73" t="s">
        <v>26</v>
      </c>
      <c r="C55" s="73"/>
      <c r="D55" s="73"/>
      <c r="E55" s="61" t="s">
        <v>23</v>
      </c>
      <c r="F55" s="61"/>
      <c r="G55" s="61"/>
      <c r="H55" s="103">
        <v>12.361</v>
      </c>
      <c r="I55" s="61"/>
      <c r="J55" s="61"/>
      <c r="K55" s="61">
        <v>0</v>
      </c>
      <c r="L55" s="61"/>
    </row>
    <row r="56" spans="1:12" ht="30" customHeight="1">
      <c r="A56" s="73" t="s">
        <v>42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48.75" customHeight="1">
      <c r="A57" s="101" t="s">
        <v>130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23.25" customHeight="1">
      <c r="A58" s="70" t="s">
        <v>43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ht="12.75">
      <c r="A59" s="2"/>
    </row>
    <row r="60" spans="1:11" ht="15" customHeight="1">
      <c r="A60" s="100" t="s">
        <v>104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ht="9" customHeight="1">
      <c r="A61" s="3"/>
    </row>
    <row r="62" spans="1:11" ht="30.75" customHeight="1">
      <c r="A62" s="89" t="s">
        <v>6</v>
      </c>
      <c r="B62" s="89" t="s">
        <v>7</v>
      </c>
      <c r="C62" s="97" t="s">
        <v>44</v>
      </c>
      <c r="D62" s="98"/>
      <c r="E62" s="99"/>
      <c r="F62" s="97" t="s">
        <v>9</v>
      </c>
      <c r="G62" s="98"/>
      <c r="H62" s="99"/>
      <c r="I62" s="97" t="s">
        <v>10</v>
      </c>
      <c r="J62" s="98"/>
      <c r="K62" s="99"/>
    </row>
    <row r="63" spans="1:11" ht="47.25">
      <c r="A63" s="91"/>
      <c r="B63" s="91"/>
      <c r="C63" s="4" t="s">
        <v>11</v>
      </c>
      <c r="D63" s="4" t="s">
        <v>12</v>
      </c>
      <c r="E63" s="4" t="s">
        <v>13</v>
      </c>
      <c r="F63" s="4" t="s">
        <v>11</v>
      </c>
      <c r="G63" s="4" t="s">
        <v>12</v>
      </c>
      <c r="H63" s="4" t="s">
        <v>13</v>
      </c>
      <c r="I63" s="4" t="s">
        <v>11</v>
      </c>
      <c r="J63" s="4" t="s">
        <v>12</v>
      </c>
      <c r="K63" s="4" t="s">
        <v>13</v>
      </c>
    </row>
    <row r="64" spans="1:11" ht="18.75" customHeight="1">
      <c r="A64" s="75" t="s">
        <v>45</v>
      </c>
      <c r="B64" s="76"/>
      <c r="C64" s="76"/>
      <c r="D64" s="76"/>
      <c r="E64" s="76"/>
      <c r="F64" s="76"/>
      <c r="G64" s="76"/>
      <c r="H64" s="76"/>
      <c r="I64" s="76"/>
      <c r="J64" s="76"/>
      <c r="K64" s="77"/>
    </row>
    <row r="65" spans="1:11" ht="15.75">
      <c r="A65" s="113" t="s">
        <v>14</v>
      </c>
      <c r="B65" s="11" t="s">
        <v>46</v>
      </c>
      <c r="C65" s="4" t="s">
        <v>15</v>
      </c>
      <c r="D65" s="4" t="s">
        <v>15</v>
      </c>
      <c r="E65" s="4" t="s">
        <v>15</v>
      </c>
      <c r="F65" s="4" t="s">
        <v>15</v>
      </c>
      <c r="G65" s="4" t="s">
        <v>15</v>
      </c>
      <c r="H65" s="4" t="s">
        <v>15</v>
      </c>
      <c r="I65" s="4" t="s">
        <v>15</v>
      </c>
      <c r="J65" s="4" t="s">
        <v>15</v>
      </c>
      <c r="K65" s="4" t="s">
        <v>15</v>
      </c>
    </row>
    <row r="66" spans="1:11" ht="63">
      <c r="A66" s="114"/>
      <c r="B66" s="29" t="s">
        <v>132</v>
      </c>
      <c r="C66" s="53">
        <f aca="true" t="shared" si="5" ref="C66:C71">C23</f>
        <v>0</v>
      </c>
      <c r="D66" s="47">
        <f aca="true" t="shared" si="6" ref="D66:D71">E23</f>
        <v>194.64</v>
      </c>
      <c r="E66" s="53">
        <f aca="true" t="shared" si="7" ref="E66:E71">C66+D66</f>
        <v>194.64</v>
      </c>
      <c r="F66" s="53">
        <f aca="true" t="shared" si="8" ref="F66:G71">G23</f>
        <v>0</v>
      </c>
      <c r="G66" s="53">
        <f t="shared" si="8"/>
        <v>194.64</v>
      </c>
      <c r="H66" s="23">
        <f aca="true" t="shared" si="9" ref="H66:H71">F66+G66</f>
        <v>194.64</v>
      </c>
      <c r="I66" s="53">
        <f aca="true" t="shared" si="10" ref="I66:I71">F66-C66</f>
        <v>0</v>
      </c>
      <c r="J66" s="53">
        <f aca="true" t="shared" si="11" ref="J66:K71">G66-D66</f>
        <v>0</v>
      </c>
      <c r="K66" s="53">
        <f t="shared" si="11"/>
        <v>0</v>
      </c>
    </row>
    <row r="67" spans="1:11" ht="48.75" customHeight="1">
      <c r="A67" s="114"/>
      <c r="B67" s="35" t="s">
        <v>133</v>
      </c>
      <c r="C67" s="53">
        <f t="shared" si="5"/>
        <v>0</v>
      </c>
      <c r="D67" s="53">
        <f t="shared" si="6"/>
        <v>50</v>
      </c>
      <c r="E67" s="53">
        <f t="shared" si="7"/>
        <v>50</v>
      </c>
      <c r="F67" s="53">
        <f t="shared" si="8"/>
        <v>0</v>
      </c>
      <c r="G67" s="53">
        <f t="shared" si="8"/>
        <v>50</v>
      </c>
      <c r="H67" s="23">
        <f t="shared" si="9"/>
        <v>50</v>
      </c>
      <c r="I67" s="53">
        <f t="shared" si="10"/>
        <v>0</v>
      </c>
      <c r="J67" s="53">
        <f t="shared" si="11"/>
        <v>0</v>
      </c>
      <c r="K67" s="53">
        <f t="shared" si="11"/>
        <v>0</v>
      </c>
    </row>
    <row r="68" spans="1:11" ht="141" customHeight="1">
      <c r="A68" s="114"/>
      <c r="B68" s="35" t="s">
        <v>134</v>
      </c>
      <c r="C68" s="53">
        <f t="shared" si="5"/>
        <v>0</v>
      </c>
      <c r="D68" s="53">
        <f t="shared" si="6"/>
        <v>74.281</v>
      </c>
      <c r="E68" s="53">
        <f t="shared" si="7"/>
        <v>74.281</v>
      </c>
      <c r="F68" s="53">
        <f t="shared" si="8"/>
        <v>0</v>
      </c>
      <c r="G68" s="53">
        <f t="shared" si="8"/>
        <v>61.92</v>
      </c>
      <c r="H68" s="23">
        <f t="shared" si="9"/>
        <v>61.92</v>
      </c>
      <c r="I68" s="53">
        <f t="shared" si="10"/>
        <v>0</v>
      </c>
      <c r="J68" s="53">
        <f t="shared" si="11"/>
        <v>-12.361000000000004</v>
      </c>
      <c r="K68" s="53">
        <f t="shared" si="11"/>
        <v>-12.361000000000004</v>
      </c>
    </row>
    <row r="69" spans="1:11" ht="72" customHeight="1">
      <c r="A69" s="114"/>
      <c r="B69" s="35" t="s">
        <v>135</v>
      </c>
      <c r="C69" s="53">
        <f t="shared" si="5"/>
        <v>0</v>
      </c>
      <c r="D69" s="53">
        <f t="shared" si="6"/>
        <v>28</v>
      </c>
      <c r="E69" s="53">
        <f t="shared" si="7"/>
        <v>28</v>
      </c>
      <c r="F69" s="53">
        <f t="shared" si="8"/>
        <v>0</v>
      </c>
      <c r="G69" s="53">
        <f t="shared" si="8"/>
        <v>28</v>
      </c>
      <c r="H69" s="23">
        <f t="shared" si="9"/>
        <v>28</v>
      </c>
      <c r="I69" s="53">
        <f t="shared" si="10"/>
        <v>0</v>
      </c>
      <c r="J69" s="53">
        <f t="shared" si="11"/>
        <v>0</v>
      </c>
      <c r="K69" s="53">
        <f t="shared" si="11"/>
        <v>0</v>
      </c>
    </row>
    <row r="70" spans="1:11" ht="58.5" customHeight="1">
      <c r="A70" s="114"/>
      <c r="B70" s="35" t="s">
        <v>136</v>
      </c>
      <c r="C70" s="53">
        <f t="shared" si="5"/>
        <v>0</v>
      </c>
      <c r="D70" s="53">
        <f t="shared" si="6"/>
        <v>0</v>
      </c>
      <c r="E70" s="53">
        <f t="shared" si="7"/>
        <v>0</v>
      </c>
      <c r="F70" s="53">
        <f t="shared" si="8"/>
        <v>0</v>
      </c>
      <c r="G70" s="53">
        <f t="shared" si="8"/>
        <v>0</v>
      </c>
      <c r="H70" s="23">
        <f t="shared" si="9"/>
        <v>0</v>
      </c>
      <c r="I70" s="53">
        <f t="shared" si="10"/>
        <v>0</v>
      </c>
      <c r="J70" s="53">
        <f t="shared" si="11"/>
        <v>0</v>
      </c>
      <c r="K70" s="53">
        <f t="shared" si="11"/>
        <v>0</v>
      </c>
    </row>
    <row r="71" spans="1:11" ht="73.5" customHeight="1">
      <c r="A71" s="114"/>
      <c r="B71" s="35" t="s">
        <v>137</v>
      </c>
      <c r="C71" s="124">
        <f t="shared" si="5"/>
        <v>0</v>
      </c>
      <c r="D71" s="125">
        <f t="shared" si="6"/>
        <v>0</v>
      </c>
      <c r="E71" s="125">
        <f t="shared" si="7"/>
        <v>0</v>
      </c>
      <c r="F71" s="125">
        <f t="shared" si="8"/>
        <v>0</v>
      </c>
      <c r="G71" s="125">
        <f t="shared" si="8"/>
        <v>0</v>
      </c>
      <c r="H71" s="36">
        <f t="shared" si="9"/>
        <v>0</v>
      </c>
      <c r="I71" s="125">
        <f t="shared" si="10"/>
        <v>0</v>
      </c>
      <c r="J71" s="125">
        <f t="shared" si="11"/>
        <v>0</v>
      </c>
      <c r="K71" s="125">
        <f t="shared" si="11"/>
        <v>0</v>
      </c>
    </row>
    <row r="72" spans="1:15" ht="15.75" customHeight="1">
      <c r="A72" s="85" t="s">
        <v>48</v>
      </c>
      <c r="B72" s="95"/>
      <c r="C72" s="95"/>
      <c r="D72" s="95"/>
      <c r="E72" s="95"/>
      <c r="F72" s="95"/>
      <c r="G72" s="95"/>
      <c r="H72" s="95"/>
      <c r="I72" s="95"/>
      <c r="J72" s="95"/>
      <c r="K72" s="96"/>
      <c r="M72" s="107"/>
      <c r="N72" s="107"/>
      <c r="O72" s="107"/>
    </row>
    <row r="73" spans="1:15" ht="15.75" customHeight="1">
      <c r="A73" s="7" t="s">
        <v>28</v>
      </c>
      <c r="B73" s="19" t="s">
        <v>49</v>
      </c>
      <c r="C73" s="7"/>
      <c r="D73" s="7"/>
      <c r="E73" s="7"/>
      <c r="F73" s="7"/>
      <c r="G73" s="7"/>
      <c r="H73" s="7"/>
      <c r="I73" s="7"/>
      <c r="J73" s="7"/>
      <c r="K73" s="7"/>
      <c r="M73" s="107"/>
      <c r="N73" s="107"/>
      <c r="O73" s="107"/>
    </row>
    <row r="74" spans="1:15" ht="69" customHeight="1">
      <c r="A74" s="7"/>
      <c r="B74" s="34" t="s">
        <v>138</v>
      </c>
      <c r="C74" s="7"/>
      <c r="D74" s="7">
        <v>2</v>
      </c>
      <c r="E74" s="7">
        <f aca="true" t="shared" si="12" ref="E74:E79">C74+D74</f>
        <v>2</v>
      </c>
      <c r="F74" s="7"/>
      <c r="G74" s="7">
        <v>2</v>
      </c>
      <c r="H74" s="7">
        <f aca="true" t="shared" si="13" ref="H74:H79">F74+G74</f>
        <v>2</v>
      </c>
      <c r="I74" s="7">
        <f aca="true" t="shared" si="14" ref="I74:K79">F74-C74</f>
        <v>0</v>
      </c>
      <c r="J74" s="7">
        <f t="shared" si="14"/>
        <v>0</v>
      </c>
      <c r="K74" s="7">
        <f t="shared" si="14"/>
        <v>0</v>
      </c>
      <c r="M74" s="44"/>
      <c r="N74" s="44"/>
      <c r="O74" s="44"/>
    </row>
    <row r="75" spans="1:15" ht="63" customHeight="1">
      <c r="A75" s="7"/>
      <c r="B75" s="34" t="s">
        <v>139</v>
      </c>
      <c r="C75" s="7"/>
      <c r="D75" s="7">
        <v>2</v>
      </c>
      <c r="E75" s="7">
        <f t="shared" si="12"/>
        <v>2</v>
      </c>
      <c r="F75" s="7"/>
      <c r="G75" s="7">
        <v>2</v>
      </c>
      <c r="H75" s="7">
        <f t="shared" si="13"/>
        <v>2</v>
      </c>
      <c r="I75" s="7">
        <f t="shared" si="14"/>
        <v>0</v>
      </c>
      <c r="J75" s="7">
        <f t="shared" si="14"/>
        <v>0</v>
      </c>
      <c r="K75" s="7">
        <f t="shared" si="14"/>
        <v>0</v>
      </c>
      <c r="M75" s="44"/>
      <c r="N75" s="44"/>
      <c r="O75" s="44"/>
    </row>
    <row r="76" spans="1:15" ht="69" customHeight="1">
      <c r="A76" s="7"/>
      <c r="B76" s="34" t="s">
        <v>140</v>
      </c>
      <c r="C76" s="7"/>
      <c r="D76" s="7">
        <v>1</v>
      </c>
      <c r="E76" s="7">
        <f t="shared" si="12"/>
        <v>1</v>
      </c>
      <c r="F76" s="7"/>
      <c r="G76" s="7">
        <v>1</v>
      </c>
      <c r="H76" s="7">
        <f t="shared" si="13"/>
        <v>1</v>
      </c>
      <c r="I76" s="7">
        <f t="shared" si="14"/>
        <v>0</v>
      </c>
      <c r="J76" s="7">
        <f t="shared" si="14"/>
        <v>0</v>
      </c>
      <c r="K76" s="7">
        <f t="shared" si="14"/>
        <v>0</v>
      </c>
      <c r="M76" s="44"/>
      <c r="N76" s="44"/>
      <c r="O76" s="44"/>
    </row>
    <row r="77" spans="1:15" ht="72" customHeight="1">
      <c r="A77" s="7"/>
      <c r="B77" s="34" t="s">
        <v>141</v>
      </c>
      <c r="C77" s="7"/>
      <c r="D77" s="7">
        <v>2</v>
      </c>
      <c r="E77" s="7">
        <f t="shared" si="12"/>
        <v>2</v>
      </c>
      <c r="F77" s="7"/>
      <c r="G77" s="7">
        <v>2</v>
      </c>
      <c r="H77" s="7">
        <f t="shared" si="13"/>
        <v>2</v>
      </c>
      <c r="I77" s="7">
        <f t="shared" si="14"/>
        <v>0</v>
      </c>
      <c r="J77" s="7">
        <f t="shared" si="14"/>
        <v>0</v>
      </c>
      <c r="K77" s="7">
        <f t="shared" si="14"/>
        <v>0</v>
      </c>
      <c r="M77" s="44"/>
      <c r="N77" s="44"/>
      <c r="O77" s="44"/>
    </row>
    <row r="78" spans="1:15" ht="75.75" customHeight="1">
      <c r="A78" s="7"/>
      <c r="B78" s="34" t="s">
        <v>142</v>
      </c>
      <c r="C78" s="7"/>
      <c r="D78" s="7">
        <v>0</v>
      </c>
      <c r="E78" s="7">
        <f t="shared" si="12"/>
        <v>0</v>
      </c>
      <c r="F78" s="7"/>
      <c r="G78" s="7">
        <v>0</v>
      </c>
      <c r="H78" s="7">
        <f t="shared" si="13"/>
        <v>0</v>
      </c>
      <c r="I78" s="7">
        <f t="shared" si="14"/>
        <v>0</v>
      </c>
      <c r="J78" s="7">
        <f t="shared" si="14"/>
        <v>0</v>
      </c>
      <c r="K78" s="7">
        <f t="shared" si="14"/>
        <v>0</v>
      </c>
      <c r="M78" s="107"/>
      <c r="N78" s="107"/>
      <c r="O78" s="107"/>
    </row>
    <row r="79" spans="1:15" ht="66.75" customHeight="1">
      <c r="A79" s="7"/>
      <c r="B79" s="34" t="s">
        <v>143</v>
      </c>
      <c r="C79" s="7"/>
      <c r="D79" s="7">
        <v>0</v>
      </c>
      <c r="E79" s="7">
        <f t="shared" si="12"/>
        <v>0</v>
      </c>
      <c r="F79" s="7"/>
      <c r="G79" s="7">
        <v>0</v>
      </c>
      <c r="H79" s="7">
        <f t="shared" si="13"/>
        <v>0</v>
      </c>
      <c r="I79" s="7">
        <f t="shared" si="14"/>
        <v>0</v>
      </c>
      <c r="J79" s="7">
        <f t="shared" si="14"/>
        <v>0</v>
      </c>
      <c r="K79" s="7">
        <f t="shared" si="14"/>
        <v>0</v>
      </c>
      <c r="M79" s="44"/>
      <c r="N79" s="44"/>
      <c r="O79" s="44"/>
    </row>
    <row r="80" spans="1:11" ht="21" customHeight="1">
      <c r="A80" s="92" t="s">
        <v>50</v>
      </c>
      <c r="B80" s="93"/>
      <c r="C80" s="93"/>
      <c r="D80" s="93"/>
      <c r="E80" s="93"/>
      <c r="F80" s="93"/>
      <c r="G80" s="93"/>
      <c r="H80" s="93"/>
      <c r="I80" s="93"/>
      <c r="J80" s="93"/>
      <c r="K80" s="94"/>
    </row>
    <row r="81" spans="1:11" ht="15.75">
      <c r="A81" s="4" t="s">
        <v>38</v>
      </c>
      <c r="B81" s="11" t="s">
        <v>51</v>
      </c>
      <c r="C81" s="4" t="s">
        <v>15</v>
      </c>
      <c r="D81" s="4" t="s">
        <v>15</v>
      </c>
      <c r="E81" s="4" t="s">
        <v>15</v>
      </c>
      <c r="F81" s="4" t="s">
        <v>15</v>
      </c>
      <c r="G81" s="4" t="s">
        <v>15</v>
      </c>
      <c r="H81" s="4" t="s">
        <v>15</v>
      </c>
      <c r="I81" s="4" t="s">
        <v>15</v>
      </c>
      <c r="J81" s="4" t="s">
        <v>15</v>
      </c>
      <c r="K81" s="4" t="s">
        <v>15</v>
      </c>
    </row>
    <row r="82" spans="1:11" ht="69" customHeight="1">
      <c r="A82" s="4"/>
      <c r="B82" s="29" t="s">
        <v>144</v>
      </c>
      <c r="C82" s="4"/>
      <c r="D82" s="4">
        <f>ROUND(D66/D74,3)</f>
        <v>97.32</v>
      </c>
      <c r="E82" s="4">
        <f aca="true" t="shared" si="15" ref="E82:E87">C82+D82</f>
        <v>97.32</v>
      </c>
      <c r="F82" s="4"/>
      <c r="G82" s="4">
        <f>ROUND(G66/G74,3)</f>
        <v>97.32</v>
      </c>
      <c r="H82" s="4">
        <f aca="true" t="shared" si="16" ref="H82:H87">F82+G82</f>
        <v>97.32</v>
      </c>
      <c r="I82" s="4">
        <f aca="true" t="shared" si="17" ref="I82:K87">F82-C82</f>
        <v>0</v>
      </c>
      <c r="J82" s="4">
        <f t="shared" si="17"/>
        <v>0</v>
      </c>
      <c r="K82" s="4">
        <f t="shared" si="17"/>
        <v>0</v>
      </c>
    </row>
    <row r="83" spans="1:11" ht="62.25" customHeight="1">
      <c r="A83" s="4"/>
      <c r="B83" s="35" t="s">
        <v>145</v>
      </c>
      <c r="C83" s="4"/>
      <c r="D83" s="4">
        <f>ROUND(D67/D75,3)</f>
        <v>25</v>
      </c>
      <c r="E83" s="4">
        <f t="shared" si="15"/>
        <v>25</v>
      </c>
      <c r="F83" s="4"/>
      <c r="G83" s="4">
        <f>ROUND(G67/G75,3)</f>
        <v>25</v>
      </c>
      <c r="H83" s="4">
        <f t="shared" si="16"/>
        <v>25</v>
      </c>
      <c r="I83" s="4">
        <f t="shared" si="17"/>
        <v>0</v>
      </c>
      <c r="J83" s="4">
        <f t="shared" si="17"/>
        <v>0</v>
      </c>
      <c r="K83" s="4">
        <f t="shared" si="17"/>
        <v>0</v>
      </c>
    </row>
    <row r="84" spans="1:11" ht="126.75" customHeight="1">
      <c r="A84" s="4"/>
      <c r="B84" s="35" t="s">
        <v>146</v>
      </c>
      <c r="C84" s="4"/>
      <c r="D84" s="4">
        <f>ROUND(D68/D76,3)</f>
        <v>74.281</v>
      </c>
      <c r="E84" s="4">
        <f t="shared" si="15"/>
        <v>74.281</v>
      </c>
      <c r="F84" s="4"/>
      <c r="G84" s="4">
        <f>ROUND(G68/G76,3)</f>
        <v>61.92</v>
      </c>
      <c r="H84" s="4">
        <f t="shared" si="16"/>
        <v>61.92</v>
      </c>
      <c r="I84" s="4">
        <f t="shared" si="17"/>
        <v>0</v>
      </c>
      <c r="J84" s="4">
        <f t="shared" si="17"/>
        <v>-12.361000000000004</v>
      </c>
      <c r="K84" s="4">
        <f t="shared" si="17"/>
        <v>-12.361000000000004</v>
      </c>
    </row>
    <row r="85" spans="1:11" ht="75" customHeight="1">
      <c r="A85" s="4"/>
      <c r="B85" s="35" t="s">
        <v>147</v>
      </c>
      <c r="C85" s="4"/>
      <c r="D85" s="4">
        <f>ROUND(D69/D77,3)</f>
        <v>14</v>
      </c>
      <c r="E85" s="4">
        <f t="shared" si="15"/>
        <v>14</v>
      </c>
      <c r="F85" s="4"/>
      <c r="G85" s="4">
        <f>ROUND(G69/G77,3)</f>
        <v>14</v>
      </c>
      <c r="H85" s="4">
        <f t="shared" si="16"/>
        <v>14</v>
      </c>
      <c r="I85" s="4">
        <f t="shared" si="17"/>
        <v>0</v>
      </c>
      <c r="J85" s="4">
        <f t="shared" si="17"/>
        <v>0</v>
      </c>
      <c r="K85" s="4">
        <f t="shared" si="17"/>
        <v>0</v>
      </c>
    </row>
    <row r="86" spans="1:11" ht="65.25" customHeight="1">
      <c r="A86" s="4"/>
      <c r="B86" s="35" t="s">
        <v>148</v>
      </c>
      <c r="C86" s="4"/>
      <c r="D86" s="4">
        <v>0</v>
      </c>
      <c r="E86" s="4">
        <f t="shared" si="15"/>
        <v>0</v>
      </c>
      <c r="F86" s="4"/>
      <c r="G86" s="4">
        <v>0</v>
      </c>
      <c r="H86" s="4">
        <f t="shared" si="16"/>
        <v>0</v>
      </c>
      <c r="I86" s="4">
        <f t="shared" si="17"/>
        <v>0</v>
      </c>
      <c r="J86" s="4">
        <f t="shared" si="17"/>
        <v>0</v>
      </c>
      <c r="K86" s="4">
        <f t="shared" si="17"/>
        <v>0</v>
      </c>
    </row>
    <row r="87" spans="1:11" ht="67.5" customHeight="1">
      <c r="A87" s="4"/>
      <c r="B87" s="35" t="s">
        <v>149</v>
      </c>
      <c r="C87" s="4"/>
      <c r="D87" s="4">
        <v>0</v>
      </c>
      <c r="E87" s="4">
        <f t="shared" si="15"/>
        <v>0</v>
      </c>
      <c r="F87" s="4"/>
      <c r="G87" s="4">
        <v>0</v>
      </c>
      <c r="H87" s="4">
        <f t="shared" si="16"/>
        <v>0</v>
      </c>
      <c r="I87" s="4">
        <f t="shared" si="17"/>
        <v>0</v>
      </c>
      <c r="J87" s="4">
        <f t="shared" si="17"/>
        <v>0</v>
      </c>
      <c r="K87" s="4">
        <f t="shared" si="17"/>
        <v>0</v>
      </c>
    </row>
    <row r="88" spans="1:11" ht="22.5" customHeight="1">
      <c r="A88" s="97" t="s">
        <v>105</v>
      </c>
      <c r="B88" s="98"/>
      <c r="C88" s="98"/>
      <c r="D88" s="98"/>
      <c r="E88" s="98"/>
      <c r="F88" s="98"/>
      <c r="G88" s="98"/>
      <c r="H88" s="98"/>
      <c r="I88" s="98"/>
      <c r="J88" s="98"/>
      <c r="K88" s="99"/>
    </row>
    <row r="89" spans="1:11" ht="15.75">
      <c r="A89" s="4" t="s">
        <v>52</v>
      </c>
      <c r="B89" s="11" t="s">
        <v>53</v>
      </c>
      <c r="C89" s="4" t="s">
        <v>15</v>
      </c>
      <c r="D89" s="4" t="s">
        <v>15</v>
      </c>
      <c r="E89" s="4" t="s">
        <v>15</v>
      </c>
      <c r="F89" s="4" t="s">
        <v>15</v>
      </c>
      <c r="G89" s="4" t="s">
        <v>15</v>
      </c>
      <c r="H89" s="4" t="s">
        <v>15</v>
      </c>
      <c r="I89" s="4" t="s">
        <v>15</v>
      </c>
      <c r="J89" s="4" t="s">
        <v>15</v>
      </c>
      <c r="K89" s="4" t="s">
        <v>15</v>
      </c>
    </row>
    <row r="90" spans="1:11" ht="63">
      <c r="A90" s="4"/>
      <c r="B90" s="29" t="s">
        <v>150</v>
      </c>
      <c r="C90" s="4">
        <v>0</v>
      </c>
      <c r="D90" s="4">
        <v>100</v>
      </c>
      <c r="E90" s="4">
        <f aca="true" t="shared" si="18" ref="E90:E95">C90+D90</f>
        <v>100</v>
      </c>
      <c r="F90" s="4">
        <v>0</v>
      </c>
      <c r="G90" s="4">
        <v>100</v>
      </c>
      <c r="H90" s="4">
        <f aca="true" t="shared" si="19" ref="H90:H95">F90+G90</f>
        <v>100</v>
      </c>
      <c r="I90" s="4">
        <f aca="true" t="shared" si="20" ref="I90:K95">F90-C90</f>
        <v>0</v>
      </c>
      <c r="J90" s="4">
        <f t="shared" si="20"/>
        <v>0</v>
      </c>
      <c r="K90" s="4">
        <f t="shared" si="20"/>
        <v>0</v>
      </c>
    </row>
    <row r="91" spans="1:11" ht="63">
      <c r="A91" s="4"/>
      <c r="B91" s="35" t="s">
        <v>151</v>
      </c>
      <c r="C91" s="4">
        <v>0</v>
      </c>
      <c r="D91" s="4">
        <v>100</v>
      </c>
      <c r="E91" s="4">
        <f t="shared" si="18"/>
        <v>100</v>
      </c>
      <c r="F91" s="4">
        <v>0</v>
      </c>
      <c r="G91" s="4">
        <v>100</v>
      </c>
      <c r="H91" s="4">
        <f t="shared" si="19"/>
        <v>100</v>
      </c>
      <c r="I91" s="4">
        <f t="shared" si="20"/>
        <v>0</v>
      </c>
      <c r="J91" s="4">
        <f t="shared" si="20"/>
        <v>0</v>
      </c>
      <c r="K91" s="4">
        <f t="shared" si="20"/>
        <v>0</v>
      </c>
    </row>
    <row r="92" spans="1:11" ht="157.5">
      <c r="A92" s="4"/>
      <c r="B92" s="35" t="s">
        <v>152</v>
      </c>
      <c r="C92" s="4">
        <v>0</v>
      </c>
      <c r="D92" s="4">
        <v>100</v>
      </c>
      <c r="E92" s="4">
        <f t="shared" si="18"/>
        <v>100</v>
      </c>
      <c r="F92" s="4">
        <v>0</v>
      </c>
      <c r="G92" s="4">
        <v>83</v>
      </c>
      <c r="H92" s="4">
        <f t="shared" si="19"/>
        <v>83</v>
      </c>
      <c r="I92" s="4">
        <f t="shared" si="20"/>
        <v>0</v>
      </c>
      <c r="J92" s="4">
        <f t="shared" si="20"/>
        <v>-17</v>
      </c>
      <c r="K92" s="4">
        <f t="shared" si="20"/>
        <v>-17</v>
      </c>
    </row>
    <row r="93" spans="1:11" ht="63">
      <c r="A93" s="4"/>
      <c r="B93" s="35" t="s">
        <v>153</v>
      </c>
      <c r="C93" s="4">
        <v>0</v>
      </c>
      <c r="D93" s="4">
        <v>100</v>
      </c>
      <c r="E93" s="4">
        <f t="shared" si="18"/>
        <v>100</v>
      </c>
      <c r="F93" s="4">
        <v>0</v>
      </c>
      <c r="G93" s="4">
        <v>100</v>
      </c>
      <c r="H93" s="4">
        <f t="shared" si="19"/>
        <v>100</v>
      </c>
      <c r="I93" s="4">
        <f t="shared" si="20"/>
        <v>0</v>
      </c>
      <c r="J93" s="4">
        <f t="shared" si="20"/>
        <v>0</v>
      </c>
      <c r="K93" s="4">
        <f t="shared" si="20"/>
        <v>0</v>
      </c>
    </row>
    <row r="94" spans="1:11" ht="63">
      <c r="A94" s="4"/>
      <c r="B94" s="35" t="s">
        <v>154</v>
      </c>
      <c r="C94" s="4">
        <v>0</v>
      </c>
      <c r="D94" s="4">
        <v>0</v>
      </c>
      <c r="E94" s="4">
        <f t="shared" si="18"/>
        <v>0</v>
      </c>
      <c r="F94" s="4">
        <v>0</v>
      </c>
      <c r="G94" s="4"/>
      <c r="H94" s="4">
        <f t="shared" si="19"/>
        <v>0</v>
      </c>
      <c r="I94" s="4">
        <f t="shared" si="20"/>
        <v>0</v>
      </c>
      <c r="J94" s="4">
        <f t="shared" si="20"/>
        <v>0</v>
      </c>
      <c r="K94" s="4">
        <f t="shared" si="20"/>
        <v>0</v>
      </c>
    </row>
    <row r="95" spans="1:11" ht="84.75" customHeight="1">
      <c r="A95" s="4" t="s">
        <v>15</v>
      </c>
      <c r="B95" s="35" t="s">
        <v>155</v>
      </c>
      <c r="C95" s="4">
        <v>0</v>
      </c>
      <c r="D95" s="4">
        <v>0</v>
      </c>
      <c r="E95" s="4">
        <f t="shared" si="18"/>
        <v>0</v>
      </c>
      <c r="F95" s="4">
        <v>0</v>
      </c>
      <c r="G95" s="4">
        <v>0</v>
      </c>
      <c r="H95" s="4">
        <f t="shared" si="19"/>
        <v>0</v>
      </c>
      <c r="I95" s="4">
        <f t="shared" si="20"/>
        <v>0</v>
      </c>
      <c r="J95" s="4">
        <f t="shared" si="20"/>
        <v>0</v>
      </c>
      <c r="K95" s="4">
        <f t="shared" si="20"/>
        <v>0</v>
      </c>
    </row>
    <row r="96" spans="1:11" ht="22.5" customHeight="1">
      <c r="A96" s="85" t="s">
        <v>50</v>
      </c>
      <c r="B96" s="86"/>
      <c r="C96" s="86"/>
      <c r="D96" s="86"/>
      <c r="E96" s="86"/>
      <c r="F96" s="86"/>
      <c r="G96" s="86"/>
      <c r="H96" s="86"/>
      <c r="I96" s="86"/>
      <c r="J96" s="86"/>
      <c r="K96" s="87"/>
    </row>
    <row r="97" spans="1:11" ht="20.25" customHeight="1">
      <c r="A97" s="67" t="s">
        <v>110</v>
      </c>
      <c r="B97" s="68"/>
      <c r="C97" s="68"/>
      <c r="D97" s="68"/>
      <c r="E97" s="68"/>
      <c r="F97" s="68"/>
      <c r="G97" s="68"/>
      <c r="H97" s="68"/>
      <c r="I97" s="68"/>
      <c r="J97" s="68"/>
      <c r="K97" s="69"/>
    </row>
    <row r="98" spans="1:13" ht="33" customHeight="1">
      <c r="A98" s="92" t="s">
        <v>54</v>
      </c>
      <c r="B98" s="93"/>
      <c r="C98" s="93"/>
      <c r="D98" s="93"/>
      <c r="E98" s="93"/>
      <c r="F98" s="93"/>
      <c r="G98" s="93"/>
      <c r="H98" s="93"/>
      <c r="I98" s="93"/>
      <c r="J98" s="93"/>
      <c r="K98" s="94"/>
      <c r="M98" s="17"/>
    </row>
    <row r="99" spans="1:11" ht="21" customHeight="1">
      <c r="A99" s="75" t="s">
        <v>55</v>
      </c>
      <c r="B99" s="76"/>
      <c r="C99" s="76"/>
      <c r="D99" s="76"/>
      <c r="E99" s="76"/>
      <c r="F99" s="76"/>
      <c r="G99" s="76"/>
      <c r="H99" s="76"/>
      <c r="I99" s="76"/>
      <c r="J99" s="76"/>
      <c r="K99" s="77"/>
    </row>
    <row r="100" spans="1:11" ht="15.75">
      <c r="A100" s="4" t="s">
        <v>15</v>
      </c>
      <c r="B100" s="9" t="s">
        <v>47</v>
      </c>
      <c r="C100" s="4" t="s">
        <v>15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  <c r="I100" s="4" t="s">
        <v>15</v>
      </c>
      <c r="J100" s="4" t="s">
        <v>15</v>
      </c>
      <c r="K100" s="4" t="s">
        <v>15</v>
      </c>
    </row>
    <row r="101" ht="9.75" customHeight="1">
      <c r="A101" s="3"/>
    </row>
    <row r="102" spans="1:11" ht="11.25" customHeight="1">
      <c r="A102" s="70" t="s">
        <v>56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1:11" ht="17.25" customHeight="1">
      <c r="A103" s="88" t="s">
        <v>57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ht="10.5" customHeight="1">
      <c r="A104" s="2"/>
    </row>
    <row r="105" spans="1:11" ht="18" customHeight="1">
      <c r="A105" s="74" t="s">
        <v>58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ht="15.75">
      <c r="A106" s="3"/>
    </row>
    <row r="107" spans="1:11" ht="15.75" customHeight="1">
      <c r="A107" s="89" t="s">
        <v>6</v>
      </c>
      <c r="B107" s="89" t="s">
        <v>7</v>
      </c>
      <c r="C107" s="85" t="s">
        <v>59</v>
      </c>
      <c r="D107" s="86"/>
      <c r="E107" s="87"/>
      <c r="F107" s="30" t="s">
        <v>60</v>
      </c>
      <c r="G107" s="25"/>
      <c r="H107" s="26"/>
      <c r="I107" s="85" t="s">
        <v>61</v>
      </c>
      <c r="J107" s="86"/>
      <c r="K107" s="87"/>
    </row>
    <row r="108" spans="1:11" ht="15.75" customHeight="1">
      <c r="A108" s="90"/>
      <c r="B108" s="90"/>
      <c r="C108" s="92"/>
      <c r="D108" s="93"/>
      <c r="E108" s="94"/>
      <c r="F108" s="31"/>
      <c r="G108" s="27"/>
      <c r="H108" s="28"/>
      <c r="I108" s="92" t="s">
        <v>62</v>
      </c>
      <c r="J108" s="93"/>
      <c r="K108" s="94"/>
    </row>
    <row r="109" spans="1:11" ht="47.25">
      <c r="A109" s="91"/>
      <c r="B109" s="91"/>
      <c r="C109" s="4" t="s">
        <v>11</v>
      </c>
      <c r="D109" s="4" t="s">
        <v>12</v>
      </c>
      <c r="E109" s="4" t="s">
        <v>13</v>
      </c>
      <c r="F109" s="4" t="s">
        <v>11</v>
      </c>
      <c r="G109" s="4" t="s">
        <v>12</v>
      </c>
      <c r="H109" s="4" t="s">
        <v>13</v>
      </c>
      <c r="I109" s="4" t="s">
        <v>11</v>
      </c>
      <c r="J109" s="4" t="s">
        <v>12</v>
      </c>
      <c r="K109" s="4" t="s">
        <v>13</v>
      </c>
    </row>
    <row r="110" spans="1:11" ht="46.5" customHeight="1">
      <c r="A110" s="24"/>
      <c r="B110" s="24" t="str">
        <f>B23</f>
        <v>Закупівля обладнання для обаштування місць дозвілля (дитячих та спортивних майданчиків)</v>
      </c>
      <c r="C110" s="54">
        <f>C23</f>
        <v>0</v>
      </c>
      <c r="D110" s="54">
        <v>187.46</v>
      </c>
      <c r="E110" s="54">
        <f aca="true" t="shared" si="21" ref="E110:E115">C110+D110</f>
        <v>187.46</v>
      </c>
      <c r="F110" s="54">
        <f>G23</f>
        <v>0</v>
      </c>
      <c r="G110" s="54">
        <f>H23</f>
        <v>194.64</v>
      </c>
      <c r="H110" s="54">
        <f aca="true" t="shared" si="22" ref="H110:H115">F110+G110</f>
        <v>194.64</v>
      </c>
      <c r="I110" s="54">
        <f aca="true" t="shared" si="23" ref="I110:K115">F110-C110</f>
        <v>0</v>
      </c>
      <c r="J110" s="54">
        <f t="shared" si="23"/>
        <v>7.179999999999978</v>
      </c>
      <c r="K110" s="54">
        <f t="shared" si="23"/>
        <v>7.179999999999978</v>
      </c>
    </row>
    <row r="111" spans="1:11" ht="51.75" customHeight="1">
      <c r="A111" s="24"/>
      <c r="B111" s="24" t="str">
        <f>B24</f>
        <v>Придбання спорядженнядля боксу</v>
      </c>
      <c r="C111" s="54">
        <v>0</v>
      </c>
      <c r="D111" s="54">
        <v>0</v>
      </c>
      <c r="E111" s="54">
        <f t="shared" si="21"/>
        <v>0</v>
      </c>
      <c r="F111" s="54">
        <f aca="true" t="shared" si="24" ref="F111:G115">G24</f>
        <v>0</v>
      </c>
      <c r="G111" s="54">
        <f t="shared" si="24"/>
        <v>50</v>
      </c>
      <c r="H111" s="54">
        <f t="shared" si="22"/>
        <v>50</v>
      </c>
      <c r="I111" s="54">
        <f t="shared" si="23"/>
        <v>0</v>
      </c>
      <c r="J111" s="54">
        <f t="shared" si="23"/>
        <v>50</v>
      </c>
      <c r="K111" s="54">
        <f t="shared" si="23"/>
        <v>50</v>
      </c>
    </row>
    <row r="112" spans="1:11" ht="82.5" customHeight="1">
      <c r="A112" s="24"/>
      <c r="B112" s="24" t="str">
        <f>B25</f>
        <v>Теплова модернізація ДНЗ "Ластівка" в м. Новгород-Сіверський Чернігівської області (капітальний ремонт)</v>
      </c>
      <c r="C112" s="54">
        <v>0</v>
      </c>
      <c r="D112" s="54">
        <v>107.413</v>
      </c>
      <c r="E112" s="54">
        <f t="shared" si="21"/>
        <v>107.413</v>
      </c>
      <c r="F112" s="54">
        <f t="shared" si="24"/>
        <v>0</v>
      </c>
      <c r="G112" s="54">
        <f t="shared" si="24"/>
        <v>61.92</v>
      </c>
      <c r="H112" s="54">
        <f t="shared" si="22"/>
        <v>61.92</v>
      </c>
      <c r="I112" s="54">
        <f t="shared" si="23"/>
        <v>0</v>
      </c>
      <c r="J112" s="54">
        <f t="shared" si="23"/>
        <v>-45.492999999999995</v>
      </c>
      <c r="K112" s="54">
        <f t="shared" si="23"/>
        <v>-45.492999999999995</v>
      </c>
    </row>
    <row r="113" spans="1:11" ht="44.25" customHeight="1">
      <c r="A113" s="24"/>
      <c r="B113" s="24" t="str">
        <f>B26</f>
        <v>Придбання пральних машин для ДНЗ</v>
      </c>
      <c r="C113" s="54">
        <v>0</v>
      </c>
      <c r="D113" s="54">
        <v>0</v>
      </c>
      <c r="E113" s="54">
        <f t="shared" si="21"/>
        <v>0</v>
      </c>
      <c r="F113" s="54">
        <f t="shared" si="24"/>
        <v>0</v>
      </c>
      <c r="G113" s="54">
        <f t="shared" si="24"/>
        <v>28</v>
      </c>
      <c r="H113" s="54">
        <f t="shared" si="22"/>
        <v>28</v>
      </c>
      <c r="I113" s="54">
        <f t="shared" si="23"/>
        <v>0</v>
      </c>
      <c r="J113" s="54">
        <f t="shared" si="23"/>
        <v>28</v>
      </c>
      <c r="K113" s="54">
        <f t="shared" si="23"/>
        <v>28</v>
      </c>
    </row>
    <row r="114" spans="1:11" ht="48.75" customHeight="1">
      <c r="A114" s="24"/>
      <c r="B114" s="24" t="str">
        <f>B27</f>
        <v>Придбання спортивного інвентарю для боксу</v>
      </c>
      <c r="C114" s="54">
        <v>0</v>
      </c>
      <c r="D114" s="54">
        <v>0</v>
      </c>
      <c r="E114" s="54">
        <f t="shared" si="21"/>
        <v>0</v>
      </c>
      <c r="F114" s="54">
        <f t="shared" si="24"/>
        <v>0</v>
      </c>
      <c r="G114" s="54">
        <f t="shared" si="24"/>
        <v>0</v>
      </c>
      <c r="H114" s="54">
        <f t="shared" si="22"/>
        <v>0</v>
      </c>
      <c r="I114" s="54">
        <f t="shared" si="23"/>
        <v>0</v>
      </c>
      <c r="J114" s="54">
        <f t="shared" si="23"/>
        <v>0</v>
      </c>
      <c r="K114" s="54">
        <f t="shared" si="23"/>
        <v>0</v>
      </c>
    </row>
    <row r="115" spans="1:11" ht="67.5" customHeight="1">
      <c r="A115" s="4" t="s">
        <v>15</v>
      </c>
      <c r="B115" s="24" t="str">
        <f>B28</f>
        <v>Закупівля спортивного інвентарю для хортингу</v>
      </c>
      <c r="C115" s="54">
        <v>0</v>
      </c>
      <c r="D115" s="54">
        <v>0</v>
      </c>
      <c r="E115" s="54">
        <f t="shared" si="21"/>
        <v>0</v>
      </c>
      <c r="F115" s="54">
        <f t="shared" si="24"/>
        <v>0</v>
      </c>
      <c r="G115" s="54">
        <f t="shared" si="24"/>
        <v>0</v>
      </c>
      <c r="H115" s="54">
        <f t="shared" si="22"/>
        <v>0</v>
      </c>
      <c r="I115" s="54">
        <f t="shared" si="23"/>
        <v>0</v>
      </c>
      <c r="J115" s="54">
        <f t="shared" si="23"/>
        <v>0</v>
      </c>
      <c r="K115" s="54">
        <f t="shared" si="23"/>
        <v>0</v>
      </c>
    </row>
    <row r="116" spans="1:11" ht="35.25" customHeight="1">
      <c r="A116" s="82" t="s">
        <v>63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4"/>
    </row>
    <row r="117" spans="1:11" ht="54" customHeight="1">
      <c r="A117" s="82" t="s">
        <v>159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3"/>
    </row>
    <row r="118" spans="1:11" ht="15.75">
      <c r="A118" s="22" t="s">
        <v>14</v>
      </c>
      <c r="B118" s="57" t="s">
        <v>46</v>
      </c>
      <c r="C118" s="24" t="s">
        <v>15</v>
      </c>
      <c r="D118" s="24" t="s">
        <v>15</v>
      </c>
      <c r="E118" s="24" t="s">
        <v>15</v>
      </c>
      <c r="F118" s="24" t="s">
        <v>15</v>
      </c>
      <c r="G118" s="24" t="s">
        <v>15</v>
      </c>
      <c r="H118" s="24" t="s">
        <v>15</v>
      </c>
      <c r="I118" s="24" t="s">
        <v>15</v>
      </c>
      <c r="J118" s="24" t="s">
        <v>15</v>
      </c>
      <c r="K118" s="24" t="s">
        <v>15</v>
      </c>
    </row>
    <row r="119" spans="1:11" ht="48" customHeight="1">
      <c r="A119" s="56"/>
      <c r="B119" s="21" t="str">
        <f aca="true" t="shared" si="25" ref="B119:B124">B66</f>
        <v>Завдання 1. Обсяг видатків на закупівлю обладнання </v>
      </c>
      <c r="C119" s="43">
        <v>0</v>
      </c>
      <c r="D119" s="54">
        <f>D110</f>
        <v>187.46</v>
      </c>
      <c r="E119" s="4">
        <f>C119+D119</f>
        <v>187.46</v>
      </c>
      <c r="F119" s="4">
        <f>F66</f>
        <v>0</v>
      </c>
      <c r="G119" s="54">
        <f aca="true" t="shared" si="26" ref="G119:G124">G110</f>
        <v>194.64</v>
      </c>
      <c r="H119" s="4">
        <f aca="true" t="shared" si="27" ref="H119:H124">F119+G119</f>
        <v>194.64</v>
      </c>
      <c r="I119" s="4">
        <f>F119-C119</f>
        <v>0</v>
      </c>
      <c r="J119" s="4">
        <f>G119-D119</f>
        <v>7.179999999999978</v>
      </c>
      <c r="K119" s="4">
        <f>H119-E119</f>
        <v>7.179999999999978</v>
      </c>
    </row>
    <row r="120" spans="1:11" ht="39">
      <c r="A120" s="56"/>
      <c r="B120" s="21" t="str">
        <f t="shared" si="25"/>
        <v>Завдвння 2. Обсяг видатків на закупівлю спорядження</v>
      </c>
      <c r="C120" s="43">
        <v>0</v>
      </c>
      <c r="D120" s="4">
        <v>0</v>
      </c>
      <c r="E120" s="4">
        <f aca="true" t="shared" si="28" ref="E120:E145">C120+D120</f>
        <v>0</v>
      </c>
      <c r="F120" s="4"/>
      <c r="G120" s="54">
        <f t="shared" si="26"/>
        <v>50</v>
      </c>
      <c r="H120" s="4">
        <f t="shared" si="27"/>
        <v>50</v>
      </c>
      <c r="I120" s="4">
        <f aca="true" t="shared" si="29" ref="I120:I137">F120-C120</f>
        <v>0</v>
      </c>
      <c r="J120" s="4">
        <f aca="true" t="shared" si="30" ref="J120:J137">G120-D120</f>
        <v>50</v>
      </c>
      <c r="K120" s="4">
        <f aca="true" t="shared" si="31" ref="K120:K136">H120-E120</f>
        <v>50</v>
      </c>
    </row>
    <row r="121" spans="1:11" ht="87" customHeight="1">
      <c r="A121" s="56"/>
      <c r="B121" s="21" t="str">
        <f t="shared" si="25"/>
        <v>Задання 3. Обсяг видатків на теплову модернізацію ДНЗ "Ластівка" В М. Новгород-Сіверський Чернігівської області (Капітальний ремонт)</v>
      </c>
      <c r="C121" s="43">
        <v>0</v>
      </c>
      <c r="D121" s="54">
        <f>D112</f>
        <v>107.413</v>
      </c>
      <c r="E121" s="4">
        <f t="shared" si="28"/>
        <v>107.413</v>
      </c>
      <c r="F121" s="4">
        <v>0</v>
      </c>
      <c r="G121" s="54">
        <f t="shared" si="26"/>
        <v>61.92</v>
      </c>
      <c r="H121" s="4">
        <f t="shared" si="27"/>
        <v>61.92</v>
      </c>
      <c r="I121" s="4">
        <f t="shared" si="29"/>
        <v>0</v>
      </c>
      <c r="J121" s="4">
        <f t="shared" si="30"/>
        <v>-45.492999999999995</v>
      </c>
      <c r="K121" s="4">
        <f t="shared" si="31"/>
        <v>-45.492999999999995</v>
      </c>
    </row>
    <row r="122" spans="1:11" ht="46.5" customHeight="1">
      <c r="A122" s="56"/>
      <c r="B122" s="21" t="str">
        <f t="shared" si="25"/>
        <v>Завдання 4. Обсяг видатків на придбання пральних машин</v>
      </c>
      <c r="C122" s="43">
        <v>0</v>
      </c>
      <c r="D122" s="4">
        <v>0</v>
      </c>
      <c r="E122" s="4">
        <f t="shared" si="28"/>
        <v>0</v>
      </c>
      <c r="F122" s="4">
        <v>0</v>
      </c>
      <c r="G122" s="54">
        <f t="shared" si="26"/>
        <v>28</v>
      </c>
      <c r="H122" s="4">
        <f t="shared" si="27"/>
        <v>28</v>
      </c>
      <c r="I122" s="4">
        <f t="shared" si="29"/>
        <v>0</v>
      </c>
      <c r="J122" s="4">
        <f t="shared" si="30"/>
        <v>28</v>
      </c>
      <c r="K122" s="4">
        <f t="shared" si="31"/>
        <v>28</v>
      </c>
    </row>
    <row r="123" spans="1:11" ht="39">
      <c r="A123" s="8"/>
      <c r="B123" s="21" t="str">
        <f t="shared" si="25"/>
        <v>Завдання 5. Обсягків видатків на закупівлю інвентарю для бокса</v>
      </c>
      <c r="C123" s="4">
        <v>0</v>
      </c>
      <c r="D123" s="4">
        <v>0</v>
      </c>
      <c r="E123" s="4">
        <f t="shared" si="28"/>
        <v>0</v>
      </c>
      <c r="F123" s="4">
        <f>F67</f>
        <v>0</v>
      </c>
      <c r="G123" s="54">
        <f t="shared" si="26"/>
        <v>0</v>
      </c>
      <c r="H123" s="4">
        <f t="shared" si="27"/>
        <v>0</v>
      </c>
      <c r="I123" s="4">
        <f t="shared" si="29"/>
        <v>0</v>
      </c>
      <c r="J123" s="4">
        <f t="shared" si="30"/>
        <v>0</v>
      </c>
      <c r="K123" s="4">
        <f t="shared" si="31"/>
        <v>0</v>
      </c>
    </row>
    <row r="124" spans="1:11" ht="47.25" customHeight="1">
      <c r="A124" s="8"/>
      <c r="B124" s="21" t="str">
        <f t="shared" si="25"/>
        <v>Завдвання  6. Обсяг видатків на закупівлю обладнання для хортингу</v>
      </c>
      <c r="C124" s="4">
        <v>0</v>
      </c>
      <c r="D124" s="4">
        <v>0</v>
      </c>
      <c r="E124" s="4">
        <f t="shared" si="28"/>
        <v>0</v>
      </c>
      <c r="F124" s="4">
        <f>F71</f>
        <v>0</v>
      </c>
      <c r="G124" s="54">
        <f t="shared" si="26"/>
        <v>0</v>
      </c>
      <c r="H124" s="4">
        <f t="shared" si="27"/>
        <v>0</v>
      </c>
      <c r="I124" s="4">
        <f t="shared" si="29"/>
        <v>0</v>
      </c>
      <c r="J124" s="4">
        <f t="shared" si="30"/>
        <v>0</v>
      </c>
      <c r="K124" s="4">
        <f t="shared" si="31"/>
        <v>0</v>
      </c>
    </row>
    <row r="125" spans="1:11" ht="15.75">
      <c r="A125" s="49" t="s">
        <v>28</v>
      </c>
      <c r="B125" s="58" t="s">
        <v>49</v>
      </c>
      <c r="C125" s="23" t="s">
        <v>15</v>
      </c>
      <c r="D125" s="23" t="s">
        <v>15</v>
      </c>
      <c r="E125" s="4"/>
      <c r="F125" s="23" t="s">
        <v>15</v>
      </c>
      <c r="G125" s="23" t="s">
        <v>15</v>
      </c>
      <c r="H125" s="23"/>
      <c r="I125" s="4"/>
      <c r="J125" s="4"/>
      <c r="K125" s="4"/>
    </row>
    <row r="126" spans="1:11" ht="51.75">
      <c r="A126" s="55"/>
      <c r="B126" s="60" t="str">
        <f aca="true" t="shared" si="32" ref="B126:B131">B74</f>
        <v>Завдання 1.Кількість одиниць  обладнання, яке планується закутити </v>
      </c>
      <c r="C126" s="55">
        <v>0</v>
      </c>
      <c r="D126" s="55">
        <v>2</v>
      </c>
      <c r="E126" s="4">
        <f t="shared" si="28"/>
        <v>2</v>
      </c>
      <c r="F126" s="55">
        <v>0</v>
      </c>
      <c r="G126" s="55">
        <f aca="true" t="shared" si="33" ref="G126:G131">G74</f>
        <v>2</v>
      </c>
      <c r="H126" s="55">
        <f aca="true" t="shared" si="34" ref="H126:H131">F126+G126</f>
        <v>2</v>
      </c>
      <c r="I126" s="4">
        <f t="shared" si="29"/>
        <v>0</v>
      </c>
      <c r="J126" s="4">
        <f t="shared" si="30"/>
        <v>0</v>
      </c>
      <c r="K126" s="4">
        <f t="shared" si="31"/>
        <v>0</v>
      </c>
    </row>
    <row r="127" spans="1:11" ht="51.75">
      <c r="A127" s="59"/>
      <c r="B127" s="60" t="str">
        <f t="shared" si="32"/>
        <v>Завдання 2 Кількість одиниць спорядження, яке планується закупити</v>
      </c>
      <c r="C127" s="24">
        <v>0</v>
      </c>
      <c r="D127" s="24">
        <v>0</v>
      </c>
      <c r="E127" s="4">
        <f t="shared" si="28"/>
        <v>0</v>
      </c>
      <c r="F127" s="59">
        <v>0</v>
      </c>
      <c r="G127" s="55">
        <f t="shared" si="33"/>
        <v>2</v>
      </c>
      <c r="H127" s="55">
        <f t="shared" si="34"/>
        <v>2</v>
      </c>
      <c r="I127" s="4">
        <f t="shared" si="29"/>
        <v>0</v>
      </c>
      <c r="J127" s="4">
        <f t="shared" si="30"/>
        <v>2</v>
      </c>
      <c r="K127" s="4">
        <f t="shared" si="31"/>
        <v>2</v>
      </c>
    </row>
    <row r="128" spans="1:11" ht="51.75">
      <c r="A128" s="7"/>
      <c r="B128" s="60" t="str">
        <f t="shared" si="32"/>
        <v>Задання 3. Кількість закладів, в яких планується  провести капітальний ремонтт</v>
      </c>
      <c r="C128" s="4">
        <v>0</v>
      </c>
      <c r="D128" s="4">
        <v>1</v>
      </c>
      <c r="E128" s="4">
        <f t="shared" si="28"/>
        <v>1</v>
      </c>
      <c r="F128" s="7">
        <v>0</v>
      </c>
      <c r="G128" s="55">
        <f t="shared" si="33"/>
        <v>1</v>
      </c>
      <c r="H128" s="55">
        <f t="shared" si="34"/>
        <v>1</v>
      </c>
      <c r="I128" s="4">
        <f t="shared" si="29"/>
        <v>0</v>
      </c>
      <c r="J128" s="4">
        <f t="shared" si="30"/>
        <v>0</v>
      </c>
      <c r="K128" s="4">
        <f t="shared" si="31"/>
        <v>0</v>
      </c>
    </row>
    <row r="129" spans="1:11" ht="51.75">
      <c r="A129" s="7"/>
      <c r="B129" s="60" t="str">
        <f t="shared" si="32"/>
        <v>Завдання 4 Кількість одиниць  пральних машин, які планується закупити</v>
      </c>
      <c r="C129" s="4">
        <v>0</v>
      </c>
      <c r="D129" s="4">
        <v>0</v>
      </c>
      <c r="E129" s="4">
        <f t="shared" si="28"/>
        <v>0</v>
      </c>
      <c r="F129" s="7">
        <v>0</v>
      </c>
      <c r="G129" s="55">
        <f t="shared" si="33"/>
        <v>2</v>
      </c>
      <c r="H129" s="55">
        <f t="shared" si="34"/>
        <v>2</v>
      </c>
      <c r="I129" s="4">
        <f t="shared" si="29"/>
        <v>0</v>
      </c>
      <c r="J129" s="4">
        <f t="shared" si="30"/>
        <v>2</v>
      </c>
      <c r="K129" s="4">
        <f t="shared" si="31"/>
        <v>2</v>
      </c>
    </row>
    <row r="130" spans="1:11" ht="51.75">
      <c r="A130" s="7"/>
      <c r="B130" s="60" t="str">
        <f t="shared" si="32"/>
        <v>Завдання 5. Кількість одиниць інвентарю для боксу, яке планується закупити</v>
      </c>
      <c r="C130" s="4">
        <v>0</v>
      </c>
      <c r="D130" s="4">
        <v>0</v>
      </c>
      <c r="E130" s="4">
        <f t="shared" si="28"/>
        <v>0</v>
      </c>
      <c r="F130" s="7">
        <v>0</v>
      </c>
      <c r="G130" s="55">
        <f t="shared" si="33"/>
        <v>0</v>
      </c>
      <c r="H130" s="55">
        <f t="shared" si="34"/>
        <v>0</v>
      </c>
      <c r="I130" s="4">
        <f t="shared" si="29"/>
        <v>0</v>
      </c>
      <c r="J130" s="4">
        <f t="shared" si="30"/>
        <v>0</v>
      </c>
      <c r="K130" s="4">
        <f t="shared" si="31"/>
        <v>0</v>
      </c>
    </row>
    <row r="131" spans="1:11" ht="58.5" customHeight="1">
      <c r="A131" s="6"/>
      <c r="B131" s="60" t="str">
        <f t="shared" si="32"/>
        <v>Завдання 6.  Кількість інвентарю для хостингу, яке планується закупити</v>
      </c>
      <c r="C131" s="4">
        <v>0</v>
      </c>
      <c r="D131" s="4">
        <v>0</v>
      </c>
      <c r="E131" s="4">
        <f t="shared" si="28"/>
        <v>0</v>
      </c>
      <c r="F131" s="6">
        <f>F78</f>
        <v>0</v>
      </c>
      <c r="G131" s="55">
        <f t="shared" si="33"/>
        <v>0</v>
      </c>
      <c r="H131" s="55">
        <f t="shared" si="34"/>
        <v>0</v>
      </c>
      <c r="I131" s="4">
        <f t="shared" si="29"/>
        <v>0</v>
      </c>
      <c r="J131" s="4">
        <f t="shared" si="30"/>
        <v>0</v>
      </c>
      <c r="K131" s="4">
        <f t="shared" si="31"/>
        <v>0</v>
      </c>
    </row>
    <row r="132" spans="1:11" ht="15.75">
      <c r="A132" s="4" t="s">
        <v>38</v>
      </c>
      <c r="B132" s="11" t="s">
        <v>51</v>
      </c>
      <c r="C132" s="4"/>
      <c r="D132" s="4"/>
      <c r="E132" s="4"/>
      <c r="F132" s="24"/>
      <c r="G132" s="4"/>
      <c r="H132" s="4"/>
      <c r="I132" s="4"/>
      <c r="J132" s="4"/>
      <c r="K132" s="4"/>
    </row>
    <row r="133" spans="1:11" ht="63">
      <c r="A133" s="4"/>
      <c r="B133" s="5" t="str">
        <f aca="true" t="shared" si="35" ref="B133:B138">B82</f>
        <v>Завдання 1. Середні витрати  на закупівлю обладнання </v>
      </c>
      <c r="C133" s="4">
        <v>0</v>
      </c>
      <c r="D133" s="4">
        <f>ROUND(D119/D126,3)</f>
        <v>93.73</v>
      </c>
      <c r="E133" s="4">
        <f t="shared" si="28"/>
        <v>93.73</v>
      </c>
      <c r="F133" s="24">
        <v>0</v>
      </c>
      <c r="G133" s="4">
        <f>ROUND(G119/G126,2)</f>
        <v>97.32</v>
      </c>
      <c r="H133" s="4">
        <f aca="true" t="shared" si="36" ref="H133:H138">F133+G133</f>
        <v>97.32</v>
      </c>
      <c r="I133" s="4">
        <f t="shared" si="29"/>
        <v>0</v>
      </c>
      <c r="J133" s="4">
        <f t="shared" si="30"/>
        <v>3.589999999999989</v>
      </c>
      <c r="K133" s="4">
        <f t="shared" si="31"/>
        <v>3.589999999999989</v>
      </c>
    </row>
    <row r="134" spans="1:11" ht="47.25">
      <c r="A134" s="4"/>
      <c r="B134" s="5" t="str">
        <f t="shared" si="35"/>
        <v>Завдвння 2. Середні витратина закупівлю спорядження</v>
      </c>
      <c r="C134" s="4">
        <v>0</v>
      </c>
      <c r="D134" s="4">
        <v>0</v>
      </c>
      <c r="E134" s="4">
        <f t="shared" si="28"/>
        <v>0</v>
      </c>
      <c r="F134" s="24">
        <v>0</v>
      </c>
      <c r="G134" s="4">
        <f>ROUND(G120/G127,2)</f>
        <v>25</v>
      </c>
      <c r="H134" s="4">
        <f t="shared" si="36"/>
        <v>25</v>
      </c>
      <c r="I134" s="4">
        <f t="shared" si="29"/>
        <v>0</v>
      </c>
      <c r="J134" s="4">
        <f t="shared" si="30"/>
        <v>25</v>
      </c>
      <c r="K134" s="4">
        <f t="shared" si="31"/>
        <v>25</v>
      </c>
    </row>
    <row r="135" spans="1:11" ht="141.75">
      <c r="A135" s="4"/>
      <c r="B135" s="5" t="str">
        <f t="shared" si="35"/>
        <v>Задання 3. Середні витрати на теплову модернізацію ДНЗ "Ластівка" В М. Новгород-Сіверський Чернігівської області (Капітальний ремонт)</v>
      </c>
      <c r="C135" s="4">
        <v>0</v>
      </c>
      <c r="D135" s="4">
        <f>ROUND(D121/D128,3)</f>
        <v>107.413</v>
      </c>
      <c r="E135" s="4">
        <f t="shared" si="28"/>
        <v>107.413</v>
      </c>
      <c r="F135" s="24">
        <v>0</v>
      </c>
      <c r="G135" s="4">
        <f>ROUND(G121/G128,2)</f>
        <v>61.92</v>
      </c>
      <c r="H135" s="4">
        <f t="shared" si="36"/>
        <v>61.92</v>
      </c>
      <c r="I135" s="4">
        <f t="shared" si="29"/>
        <v>0</v>
      </c>
      <c r="J135" s="4">
        <f t="shared" si="30"/>
        <v>-45.492999999999995</v>
      </c>
      <c r="K135" s="4">
        <f t="shared" si="31"/>
        <v>-45.492999999999995</v>
      </c>
    </row>
    <row r="136" spans="1:11" ht="63">
      <c r="A136" s="4"/>
      <c r="B136" s="5" t="str">
        <f t="shared" si="35"/>
        <v>Завдання 4. Середні витрати на придбання пральних машин</v>
      </c>
      <c r="C136" s="4">
        <v>0</v>
      </c>
      <c r="D136" s="4">
        <v>0</v>
      </c>
      <c r="E136" s="4">
        <f t="shared" si="28"/>
        <v>0</v>
      </c>
      <c r="F136" s="24">
        <v>0</v>
      </c>
      <c r="G136" s="4">
        <f>ROUND(G122/G129,2)</f>
        <v>14</v>
      </c>
      <c r="H136" s="4">
        <f t="shared" si="36"/>
        <v>14</v>
      </c>
      <c r="I136" s="4">
        <f t="shared" si="29"/>
        <v>0</v>
      </c>
      <c r="J136" s="4">
        <f t="shared" si="30"/>
        <v>14</v>
      </c>
      <c r="K136" s="4">
        <f t="shared" si="31"/>
        <v>14</v>
      </c>
    </row>
    <row r="137" spans="1:11" ht="47.25">
      <c r="A137" s="8"/>
      <c r="B137" s="5" t="str">
        <f t="shared" si="35"/>
        <v>Завдання 5. Середні витратина закупівлю інвентарю для бокса</v>
      </c>
      <c r="C137" s="4">
        <v>0</v>
      </c>
      <c r="D137" s="4">
        <v>0</v>
      </c>
      <c r="E137" s="4">
        <f t="shared" si="28"/>
        <v>0</v>
      </c>
      <c r="F137" s="8">
        <v>0</v>
      </c>
      <c r="G137" s="4">
        <v>0</v>
      </c>
      <c r="H137" s="4">
        <f t="shared" si="36"/>
        <v>0</v>
      </c>
      <c r="I137" s="4">
        <f t="shared" si="29"/>
        <v>0</v>
      </c>
      <c r="J137" s="4">
        <f t="shared" si="30"/>
        <v>0</v>
      </c>
      <c r="K137" s="4">
        <f aca="true" t="shared" si="37" ref="I137:K145">H137-E137</f>
        <v>0</v>
      </c>
    </row>
    <row r="138" spans="1:11" ht="78.75">
      <c r="A138" s="8"/>
      <c r="B138" s="5" t="str">
        <f t="shared" si="35"/>
        <v>Завдвання  6. Середні витрати на закупівлю обладнання для хортингу</v>
      </c>
      <c r="C138" s="4">
        <v>0</v>
      </c>
      <c r="D138" s="4">
        <v>0</v>
      </c>
      <c r="E138" s="4">
        <f t="shared" si="28"/>
        <v>0</v>
      </c>
      <c r="F138" s="8">
        <v>0</v>
      </c>
      <c r="G138" s="4">
        <v>0</v>
      </c>
      <c r="H138" s="4">
        <f t="shared" si="36"/>
        <v>0</v>
      </c>
      <c r="I138" s="4">
        <f t="shared" si="37"/>
        <v>0</v>
      </c>
      <c r="J138" s="4">
        <f t="shared" si="37"/>
        <v>0</v>
      </c>
      <c r="K138" s="4">
        <f t="shared" si="37"/>
        <v>0</v>
      </c>
    </row>
    <row r="139" spans="1:11" ht="15.75">
      <c r="A139" s="4" t="s">
        <v>52</v>
      </c>
      <c r="B139" s="11" t="s">
        <v>53</v>
      </c>
      <c r="C139" s="4"/>
      <c r="D139" s="4"/>
      <c r="E139" s="4">
        <f t="shared" si="28"/>
        <v>0</v>
      </c>
      <c r="F139" s="4"/>
      <c r="G139" s="4"/>
      <c r="H139" s="4"/>
      <c r="I139" s="4"/>
      <c r="J139" s="4"/>
      <c r="K139" s="4"/>
    </row>
    <row r="140" spans="1:11" ht="63">
      <c r="A140" s="4"/>
      <c r="B140" s="5" t="str">
        <f aca="true" t="shared" si="38" ref="B140:B145">B90</f>
        <v>Завдання 1. Рівень виконання завдання щодо закупівлі обладнання </v>
      </c>
      <c r="C140" s="4">
        <v>0</v>
      </c>
      <c r="D140" s="4">
        <v>100</v>
      </c>
      <c r="E140" s="4">
        <f t="shared" si="28"/>
        <v>100</v>
      </c>
      <c r="F140" s="4">
        <v>0</v>
      </c>
      <c r="G140" s="4">
        <v>100</v>
      </c>
      <c r="H140" s="4">
        <f aca="true" t="shared" si="39" ref="H140:H145">F140+G140</f>
        <v>100</v>
      </c>
      <c r="I140" s="4">
        <f t="shared" si="37"/>
        <v>0</v>
      </c>
      <c r="J140" s="4">
        <f t="shared" si="37"/>
        <v>0</v>
      </c>
      <c r="K140" s="4">
        <f t="shared" si="37"/>
        <v>0</v>
      </c>
    </row>
    <row r="141" spans="1:11" ht="63">
      <c r="A141" s="4"/>
      <c r="B141" s="5" t="str">
        <f t="shared" si="38"/>
        <v>Завдвння 2. Рівень виконання завдання щодо закупівлю спорядження</v>
      </c>
      <c r="C141" s="4">
        <v>0</v>
      </c>
      <c r="D141" s="4">
        <v>0</v>
      </c>
      <c r="E141" s="4">
        <f t="shared" si="28"/>
        <v>0</v>
      </c>
      <c r="F141" s="4">
        <v>0</v>
      </c>
      <c r="G141" s="4">
        <v>100</v>
      </c>
      <c r="H141" s="4">
        <f t="shared" si="39"/>
        <v>100</v>
      </c>
      <c r="I141" s="4">
        <f t="shared" si="37"/>
        <v>0</v>
      </c>
      <c r="J141" s="4">
        <f t="shared" si="37"/>
        <v>100</v>
      </c>
      <c r="K141" s="4">
        <f t="shared" si="37"/>
        <v>100</v>
      </c>
    </row>
    <row r="142" spans="1:11" ht="157.5">
      <c r="A142" s="4"/>
      <c r="B142" s="5" t="str">
        <f t="shared" si="38"/>
        <v>Задання 3. Рівень виконання завдання щодо проведення  теплової модернізації ДНЗ "Ластівка" В М. Новгород-Сіверський Чернігівської області (Капітальний ремонт)</v>
      </c>
      <c r="C142" s="4">
        <v>0</v>
      </c>
      <c r="D142" s="4">
        <v>59</v>
      </c>
      <c r="E142" s="4">
        <f t="shared" si="28"/>
        <v>59</v>
      </c>
      <c r="F142" s="4">
        <v>0</v>
      </c>
      <c r="G142" s="4">
        <v>83</v>
      </c>
      <c r="H142" s="4">
        <f t="shared" si="39"/>
        <v>83</v>
      </c>
      <c r="I142" s="4">
        <f t="shared" si="37"/>
        <v>0</v>
      </c>
      <c r="J142" s="4">
        <f t="shared" si="37"/>
        <v>24</v>
      </c>
      <c r="K142" s="4">
        <f t="shared" si="37"/>
        <v>24</v>
      </c>
    </row>
    <row r="143" spans="1:11" ht="63">
      <c r="A143" s="4"/>
      <c r="B143" s="5" t="str">
        <f t="shared" si="38"/>
        <v>Завдання 4. Рівень виконання завдання щодо придбання пральних машин</v>
      </c>
      <c r="C143" s="4">
        <v>0</v>
      </c>
      <c r="D143" s="4">
        <v>0</v>
      </c>
      <c r="E143" s="4">
        <f t="shared" si="28"/>
        <v>0</v>
      </c>
      <c r="F143" s="4">
        <v>0</v>
      </c>
      <c r="G143" s="4">
        <v>100</v>
      </c>
      <c r="H143" s="4">
        <f t="shared" si="39"/>
        <v>100</v>
      </c>
      <c r="I143" s="4">
        <f t="shared" si="37"/>
        <v>0</v>
      </c>
      <c r="J143" s="4">
        <f t="shared" si="37"/>
        <v>100</v>
      </c>
      <c r="K143" s="4">
        <f t="shared" si="37"/>
        <v>100</v>
      </c>
    </row>
    <row r="144" spans="1:11" ht="63">
      <c r="A144" s="4"/>
      <c r="B144" s="5" t="str">
        <f t="shared" si="38"/>
        <v>Завдання 5. Рівень виконання завдання щодо закупівлі інвентарю для бокса</v>
      </c>
      <c r="C144" s="4">
        <v>0</v>
      </c>
      <c r="D144" s="4">
        <v>0</v>
      </c>
      <c r="E144" s="4">
        <f t="shared" si="28"/>
        <v>0</v>
      </c>
      <c r="F144" s="4">
        <v>0</v>
      </c>
      <c r="G144" s="4"/>
      <c r="H144" s="4">
        <f t="shared" si="39"/>
        <v>0</v>
      </c>
      <c r="I144" s="4">
        <f t="shared" si="37"/>
        <v>0</v>
      </c>
      <c r="J144" s="4">
        <f t="shared" si="37"/>
        <v>0</v>
      </c>
      <c r="K144" s="4">
        <f t="shared" si="37"/>
        <v>0</v>
      </c>
    </row>
    <row r="145" spans="1:11" ht="92.25" customHeight="1">
      <c r="A145" s="4" t="s">
        <v>15</v>
      </c>
      <c r="B145" s="5" t="str">
        <f t="shared" si="38"/>
        <v>Завдвання  6.Рівень виконання завдання щодо закупівлі обладнання для хортингу</v>
      </c>
      <c r="C145" s="4">
        <v>0</v>
      </c>
      <c r="D145" s="4">
        <v>0</v>
      </c>
      <c r="E145" s="4">
        <f t="shared" si="28"/>
        <v>0</v>
      </c>
      <c r="F145" s="4">
        <f>F131*F138</f>
        <v>0</v>
      </c>
      <c r="G145" s="4"/>
      <c r="H145" s="4">
        <f t="shared" si="39"/>
        <v>0</v>
      </c>
      <c r="I145" s="4">
        <f t="shared" si="37"/>
        <v>0</v>
      </c>
      <c r="J145" s="4">
        <f t="shared" si="37"/>
        <v>0</v>
      </c>
      <c r="K145" s="4">
        <f t="shared" si="37"/>
        <v>0</v>
      </c>
    </row>
    <row r="146" spans="1:11" ht="15.75" customHeight="1">
      <c r="A146" s="85" t="s">
        <v>64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7"/>
    </row>
    <row r="147" spans="1:11" ht="15.75" customHeight="1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9"/>
    </row>
    <row r="148" spans="1:11" ht="47.25">
      <c r="A148" s="24" t="s">
        <v>15</v>
      </c>
      <c r="B148" s="33" t="s">
        <v>18</v>
      </c>
      <c r="C148" s="24" t="s">
        <v>15</v>
      </c>
      <c r="D148" s="24" t="s">
        <v>15</v>
      </c>
      <c r="E148" s="24" t="s">
        <v>15</v>
      </c>
      <c r="F148" s="24" t="s">
        <v>15</v>
      </c>
      <c r="G148" s="24" t="s">
        <v>15</v>
      </c>
      <c r="H148" s="24" t="s">
        <v>15</v>
      </c>
      <c r="I148" s="24" t="s">
        <v>15</v>
      </c>
      <c r="J148" s="24" t="s">
        <v>15</v>
      </c>
      <c r="K148" s="24" t="s">
        <v>15</v>
      </c>
    </row>
    <row r="149" spans="1:11" ht="15.75">
      <c r="A149" s="4" t="s">
        <v>15</v>
      </c>
      <c r="B149" s="9" t="s">
        <v>47</v>
      </c>
      <c r="C149" s="4" t="s">
        <v>15</v>
      </c>
      <c r="D149" s="4" t="s">
        <v>15</v>
      </c>
      <c r="E149" s="4" t="s">
        <v>15</v>
      </c>
      <c r="F149" s="4" t="s">
        <v>15</v>
      </c>
      <c r="G149" s="4" t="s">
        <v>15</v>
      </c>
      <c r="H149" s="4" t="s">
        <v>15</v>
      </c>
      <c r="I149" s="4" t="s">
        <v>15</v>
      </c>
      <c r="J149" s="4" t="s">
        <v>15</v>
      </c>
      <c r="K149" s="4" t="s">
        <v>15</v>
      </c>
    </row>
    <row r="150" ht="10.5" customHeight="1">
      <c r="A150" s="3"/>
    </row>
    <row r="151" spans="1:11" ht="19.5" customHeight="1">
      <c r="A151" s="74" t="s">
        <v>65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</row>
    <row r="152" ht="15.75">
      <c r="A152" s="3"/>
    </row>
    <row r="153" spans="1:8" ht="141.75">
      <c r="A153" s="8" t="s">
        <v>66</v>
      </c>
      <c r="B153" s="4" t="s">
        <v>67</v>
      </c>
      <c r="C153" s="4" t="s">
        <v>68</v>
      </c>
      <c r="D153" s="4" t="s">
        <v>69</v>
      </c>
      <c r="E153" s="4" t="s">
        <v>70</v>
      </c>
      <c r="F153" s="4" t="s">
        <v>71</v>
      </c>
      <c r="G153" s="4" t="s">
        <v>72</v>
      </c>
      <c r="H153" s="4" t="s">
        <v>73</v>
      </c>
    </row>
    <row r="154" spans="1:8" ht="15.75">
      <c r="A154" s="4">
        <v>1</v>
      </c>
      <c r="B154" s="4">
        <v>2</v>
      </c>
      <c r="C154" s="4">
        <v>3</v>
      </c>
      <c r="D154" s="4">
        <v>4</v>
      </c>
      <c r="E154" s="4">
        <v>5</v>
      </c>
      <c r="F154" s="4" t="s">
        <v>74</v>
      </c>
      <c r="G154" s="4">
        <v>7</v>
      </c>
      <c r="H154" s="4" t="s">
        <v>75</v>
      </c>
    </row>
    <row r="155" spans="1:8" ht="12.75">
      <c r="A155" s="80" t="s">
        <v>76</v>
      </c>
      <c r="B155" s="37" t="s">
        <v>77</v>
      </c>
      <c r="C155" s="80" t="s">
        <v>78</v>
      </c>
      <c r="D155" s="78"/>
      <c r="E155" s="78"/>
      <c r="F155" s="78"/>
      <c r="G155" s="80" t="s">
        <v>78</v>
      </c>
      <c r="H155" s="80" t="s">
        <v>78</v>
      </c>
    </row>
    <row r="156" spans="1:8" ht="12.75">
      <c r="A156" s="81"/>
      <c r="B156" s="38" t="s">
        <v>79</v>
      </c>
      <c r="C156" s="81"/>
      <c r="D156" s="79"/>
      <c r="E156" s="79"/>
      <c r="F156" s="79"/>
      <c r="G156" s="81"/>
      <c r="H156" s="81"/>
    </row>
    <row r="157" spans="1:8" ht="25.5">
      <c r="A157" s="8"/>
      <c r="B157" s="18" t="s">
        <v>80</v>
      </c>
      <c r="C157" s="8" t="s">
        <v>78</v>
      </c>
      <c r="D157" s="18"/>
      <c r="E157" s="18"/>
      <c r="F157" s="18">
        <f>E157-D157</f>
        <v>0</v>
      </c>
      <c r="G157" s="8" t="s">
        <v>78</v>
      </c>
      <c r="H157" s="8" t="s">
        <v>78</v>
      </c>
    </row>
    <row r="158" spans="1:8" ht="63.75">
      <c r="A158" s="8"/>
      <c r="B158" s="18" t="s">
        <v>81</v>
      </c>
      <c r="C158" s="8" t="s">
        <v>78</v>
      </c>
      <c r="D158" s="18"/>
      <c r="E158" s="18"/>
      <c r="F158" s="18"/>
      <c r="G158" s="8" t="s">
        <v>78</v>
      </c>
      <c r="H158" s="8" t="s">
        <v>78</v>
      </c>
    </row>
    <row r="159" spans="1:8" ht="17.25" customHeight="1">
      <c r="A159" s="8"/>
      <c r="B159" s="18" t="s">
        <v>82</v>
      </c>
      <c r="C159" s="8" t="s">
        <v>78</v>
      </c>
      <c r="D159" s="18"/>
      <c r="E159" s="18"/>
      <c r="F159" s="18"/>
      <c r="G159" s="8" t="s">
        <v>78</v>
      </c>
      <c r="H159" s="8" t="s">
        <v>78</v>
      </c>
    </row>
    <row r="160" spans="1:8" ht="12.75">
      <c r="A160" s="8"/>
      <c r="B160" s="18" t="s">
        <v>83</v>
      </c>
      <c r="C160" s="8" t="s">
        <v>78</v>
      </c>
      <c r="D160" s="18"/>
      <c r="E160" s="18"/>
      <c r="F160" s="18"/>
      <c r="G160" s="8" t="s">
        <v>78</v>
      </c>
      <c r="H160" s="8" t="s">
        <v>78</v>
      </c>
    </row>
    <row r="161" spans="1:8" ht="15.75" customHeight="1">
      <c r="A161" s="64" t="s">
        <v>84</v>
      </c>
      <c r="B161" s="65"/>
      <c r="C161" s="65"/>
      <c r="D161" s="65"/>
      <c r="E161" s="65"/>
      <c r="F161" s="65"/>
      <c r="G161" s="65"/>
      <c r="H161" s="66"/>
    </row>
    <row r="162" spans="1:8" ht="25.5">
      <c r="A162" s="80" t="s">
        <v>85</v>
      </c>
      <c r="B162" s="37" t="s">
        <v>86</v>
      </c>
      <c r="C162" s="80" t="s">
        <v>78</v>
      </c>
      <c r="D162" s="78">
        <f>D155</f>
        <v>0</v>
      </c>
      <c r="E162" s="78">
        <f>E155</f>
        <v>0</v>
      </c>
      <c r="F162" s="78">
        <f>F155</f>
        <v>0</v>
      </c>
      <c r="G162" s="80" t="s">
        <v>78</v>
      </c>
      <c r="H162" s="80" t="s">
        <v>78</v>
      </c>
    </row>
    <row r="163" spans="1:8" ht="12.75">
      <c r="A163" s="81"/>
      <c r="B163" s="38" t="s">
        <v>79</v>
      </c>
      <c r="C163" s="81"/>
      <c r="D163" s="79"/>
      <c r="E163" s="79"/>
      <c r="F163" s="79"/>
      <c r="G163" s="81"/>
      <c r="H163" s="81"/>
    </row>
    <row r="164" spans="1:8" ht="15.75" customHeight="1">
      <c r="A164" s="64" t="s">
        <v>87</v>
      </c>
      <c r="B164" s="65"/>
      <c r="C164" s="65"/>
      <c r="D164" s="65"/>
      <c r="E164" s="65"/>
      <c r="F164" s="65"/>
      <c r="G164" s="65"/>
      <c r="H164" s="66"/>
    </row>
    <row r="165" spans="1:8" ht="15.75" customHeight="1">
      <c r="A165" s="64" t="s">
        <v>88</v>
      </c>
      <c r="B165" s="65"/>
      <c r="C165" s="65"/>
      <c r="D165" s="65"/>
      <c r="E165" s="65"/>
      <c r="F165" s="65"/>
      <c r="G165" s="65"/>
      <c r="H165" s="66"/>
    </row>
    <row r="166" spans="1:8" ht="52.5" customHeight="1">
      <c r="A166" s="39">
        <v>43467</v>
      </c>
      <c r="B166" s="40" t="s">
        <v>89</v>
      </c>
      <c r="C166" s="18"/>
      <c r="D166" s="18"/>
      <c r="E166" s="18"/>
      <c r="F166" s="18"/>
      <c r="G166" s="18"/>
      <c r="H166" s="18"/>
    </row>
    <row r="167" spans="1:8" ht="25.5" customHeight="1">
      <c r="A167" s="8"/>
      <c r="B167" s="41" t="s">
        <v>114</v>
      </c>
      <c r="C167" s="18"/>
      <c r="D167" s="18"/>
      <c r="E167" s="18"/>
      <c r="F167" s="18"/>
      <c r="G167" s="18"/>
      <c r="H167" s="18">
        <v>0</v>
      </c>
    </row>
    <row r="168" spans="1:8" ht="29.25" customHeight="1">
      <c r="A168" s="64" t="s">
        <v>90</v>
      </c>
      <c r="B168" s="65"/>
      <c r="C168" s="65"/>
      <c r="D168" s="65"/>
      <c r="E168" s="65"/>
      <c r="F168" s="65"/>
      <c r="G168" s="65"/>
      <c r="H168" s="66"/>
    </row>
    <row r="169" spans="1:8" ht="28.5" customHeight="1">
      <c r="A169" s="8"/>
      <c r="B169" s="18" t="s">
        <v>111</v>
      </c>
      <c r="C169" s="18"/>
      <c r="D169" s="18"/>
      <c r="E169" s="18"/>
      <c r="F169" s="18"/>
      <c r="G169" s="18"/>
      <c r="H169" s="18"/>
    </row>
    <row r="170" spans="1:8" ht="13.5">
      <c r="A170" s="8"/>
      <c r="B170" s="41" t="s">
        <v>115</v>
      </c>
      <c r="C170" s="18"/>
      <c r="D170" s="18"/>
      <c r="E170" s="18"/>
      <c r="F170" s="18"/>
      <c r="G170" s="18"/>
      <c r="H170" s="18"/>
    </row>
    <row r="171" spans="1:8" ht="25.5" customHeight="1">
      <c r="A171" s="64" t="s">
        <v>91</v>
      </c>
      <c r="B171" s="65"/>
      <c r="C171" s="65"/>
      <c r="D171" s="65"/>
      <c r="E171" s="65"/>
      <c r="F171" s="65"/>
      <c r="G171" s="65"/>
      <c r="H171" s="66"/>
    </row>
    <row r="172" spans="1:8" ht="25.5">
      <c r="A172" s="8"/>
      <c r="B172" s="18" t="s">
        <v>112</v>
      </c>
      <c r="C172" s="18"/>
      <c r="D172" s="18"/>
      <c r="E172" s="18"/>
      <c r="F172" s="18"/>
      <c r="G172" s="18"/>
      <c r="H172" s="18"/>
    </row>
    <row r="173" spans="1:8" ht="31.5">
      <c r="A173" s="4"/>
      <c r="B173" s="5" t="s">
        <v>113</v>
      </c>
      <c r="C173" s="5"/>
      <c r="D173" s="5"/>
      <c r="E173" s="5"/>
      <c r="F173" s="5"/>
      <c r="G173" s="5"/>
      <c r="H173" s="5"/>
    </row>
    <row r="174" spans="1:8" ht="31.5">
      <c r="A174" s="4"/>
      <c r="B174" s="12" t="s">
        <v>116</v>
      </c>
      <c r="C174" s="5"/>
      <c r="D174" s="5"/>
      <c r="E174" s="5"/>
      <c r="F174" s="5"/>
      <c r="G174" s="5"/>
      <c r="H174" s="5"/>
    </row>
    <row r="175" spans="1:8" ht="15.75">
      <c r="A175" s="75" t="s">
        <v>91</v>
      </c>
      <c r="B175" s="76"/>
      <c r="C175" s="76"/>
      <c r="D175" s="76"/>
      <c r="E175" s="76"/>
      <c r="F175" s="76"/>
      <c r="G175" s="76"/>
      <c r="H175" s="77"/>
    </row>
    <row r="176" spans="1:8" ht="31.5">
      <c r="A176" s="4"/>
      <c r="B176" s="5" t="s">
        <v>111</v>
      </c>
      <c r="C176" s="5"/>
      <c r="D176" s="5"/>
      <c r="E176" s="5"/>
      <c r="F176" s="5"/>
      <c r="G176" s="5"/>
      <c r="H176" s="5"/>
    </row>
    <row r="177" spans="1:8" ht="47.25">
      <c r="A177" s="10">
        <v>43498</v>
      </c>
      <c r="B177" s="11" t="s">
        <v>92</v>
      </c>
      <c r="C177" s="4" t="s">
        <v>78</v>
      </c>
      <c r="D177" s="4"/>
      <c r="E177" s="4"/>
      <c r="F177" s="4"/>
      <c r="G177" s="4" t="s">
        <v>78</v>
      </c>
      <c r="H177" s="4" t="s">
        <v>78</v>
      </c>
    </row>
    <row r="178" ht="15.75">
      <c r="A178" s="3"/>
    </row>
    <row r="179" spans="1:11" ht="23.25" customHeight="1">
      <c r="A179" s="74" t="s">
        <v>93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1:11" ht="20.25" customHeight="1">
      <c r="A180" s="70" t="s">
        <v>106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</row>
    <row r="181" ht="12.75">
      <c r="A181" s="2"/>
    </row>
    <row r="182" spans="1:11" ht="29.25" customHeight="1">
      <c r="A182" s="74" t="s">
        <v>94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1:24" ht="78.75" customHeight="1">
      <c r="A183" s="70" t="s">
        <v>156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M183" s="71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</row>
    <row r="184" ht="12.75">
      <c r="A184" s="2"/>
    </row>
    <row r="185" spans="1:11" ht="23.25" customHeight="1">
      <c r="A185" s="74" t="s">
        <v>95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</row>
    <row r="186" spans="1:11" ht="37.5" customHeight="1">
      <c r="A186" s="70" t="s">
        <v>157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0"/>
    </row>
    <row r="187" spans="1:11" ht="78.75" customHeight="1">
      <c r="A187" s="70" t="s">
        <v>158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</row>
    <row r="188" spans="1:11" ht="21" customHeight="1">
      <c r="A188" s="70" t="s">
        <v>107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0"/>
    </row>
    <row r="189" spans="1:11" ht="60.75" customHeight="1">
      <c r="A189" s="70" t="s">
        <v>108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</row>
    <row r="190" spans="1:11" ht="26.2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</row>
    <row r="191" spans="1:8" ht="30.75" customHeight="1">
      <c r="A191" s="121" t="s">
        <v>117</v>
      </c>
      <c r="B191" s="112"/>
      <c r="E191" s="42"/>
      <c r="H191" s="20" t="s">
        <v>118</v>
      </c>
    </row>
    <row r="192" spans="1:5" ht="16.5" customHeight="1">
      <c r="A192" s="3"/>
      <c r="E192" s="15" t="s">
        <v>97</v>
      </c>
    </row>
    <row r="193" spans="1:5" ht="16.5" customHeight="1">
      <c r="A193" s="3"/>
      <c r="E193" s="15"/>
    </row>
    <row r="194" spans="1:8" ht="12.75" customHeight="1">
      <c r="A194" s="74" t="s">
        <v>102</v>
      </c>
      <c r="B194" s="74"/>
      <c r="C194" s="74"/>
      <c r="D194" s="74"/>
      <c r="E194" s="13" t="s">
        <v>96</v>
      </c>
      <c r="H194" s="20" t="s">
        <v>103</v>
      </c>
    </row>
    <row r="195" spans="1:5" ht="15.75">
      <c r="A195" s="14"/>
      <c r="E195" s="15" t="s">
        <v>97</v>
      </c>
    </row>
    <row r="201" ht="15.75">
      <c r="A201" s="16"/>
    </row>
  </sheetData>
  <sheetProtection/>
  <mergeCells count="171">
    <mergeCell ref="A191:B191"/>
    <mergeCell ref="A194:D194"/>
    <mergeCell ref="A117:K117"/>
    <mergeCell ref="E40:G40"/>
    <mergeCell ref="M73:O73"/>
    <mergeCell ref="M78:O78"/>
    <mergeCell ref="A97:K97"/>
    <mergeCell ref="B40:D40"/>
    <mergeCell ref="E42:G42"/>
    <mergeCell ref="C5:L5"/>
    <mergeCell ref="A5:B5"/>
    <mergeCell ref="A31:L31"/>
    <mergeCell ref="C23:D23"/>
    <mergeCell ref="A30:L30"/>
    <mergeCell ref="A21:A22"/>
    <mergeCell ref="B21:B22"/>
    <mergeCell ref="A11:B11"/>
    <mergeCell ref="C22:D22"/>
    <mergeCell ref="C21:F21"/>
    <mergeCell ref="A33:L33"/>
    <mergeCell ref="A35:L35"/>
    <mergeCell ref="H42:J42"/>
    <mergeCell ref="K42:L42"/>
    <mergeCell ref="A8:B8"/>
    <mergeCell ref="C8:L8"/>
    <mergeCell ref="A6:L6"/>
    <mergeCell ref="A7:L7"/>
    <mergeCell ref="G21:I21"/>
    <mergeCell ref="A17:K17"/>
    <mergeCell ref="A19:L19"/>
    <mergeCell ref="C11:L11"/>
    <mergeCell ref="J21:L21"/>
    <mergeCell ref="B37:D37"/>
    <mergeCell ref="E37:G37"/>
    <mergeCell ref="H37:J37"/>
    <mergeCell ref="K37:L37"/>
    <mergeCell ref="A2:L2"/>
    <mergeCell ref="A3:L3"/>
    <mergeCell ref="A14:K14"/>
    <mergeCell ref="A15:K15"/>
    <mergeCell ref="A9:L9"/>
    <mergeCell ref="A12:L12"/>
    <mergeCell ref="H39:J39"/>
    <mergeCell ref="K39:L39"/>
    <mergeCell ref="M72:O72"/>
    <mergeCell ref="B38:D38"/>
    <mergeCell ref="E38:G38"/>
    <mergeCell ref="H38:J38"/>
    <mergeCell ref="K38:L38"/>
    <mergeCell ref="B42:D42"/>
    <mergeCell ref="H40:J40"/>
    <mergeCell ref="K40:L40"/>
    <mergeCell ref="B45:D45"/>
    <mergeCell ref="E45:G45"/>
    <mergeCell ref="H45:J45"/>
    <mergeCell ref="K45:L45"/>
    <mergeCell ref="A43:L43"/>
    <mergeCell ref="B44:D44"/>
    <mergeCell ref="E44:G44"/>
    <mergeCell ref="H44:J44"/>
    <mergeCell ref="H47:J47"/>
    <mergeCell ref="K47:L47"/>
    <mergeCell ref="B46:D46"/>
    <mergeCell ref="E46:G46"/>
    <mergeCell ref="H46:J46"/>
    <mergeCell ref="K46:L46"/>
    <mergeCell ref="B47:D47"/>
    <mergeCell ref="B50:D50"/>
    <mergeCell ref="E50:G50"/>
    <mergeCell ref="H50:J50"/>
    <mergeCell ref="K50:L50"/>
    <mergeCell ref="B48:D48"/>
    <mergeCell ref="E48:G48"/>
    <mergeCell ref="H48:J48"/>
    <mergeCell ref="K48:L48"/>
    <mergeCell ref="K49:L49"/>
    <mergeCell ref="H49:J49"/>
    <mergeCell ref="B53:D53"/>
    <mergeCell ref="E53:G53"/>
    <mergeCell ref="H53:J53"/>
    <mergeCell ref="K53:L53"/>
    <mergeCell ref="A51:L51"/>
    <mergeCell ref="B52:D52"/>
    <mergeCell ref="E52:G52"/>
    <mergeCell ref="H52:J52"/>
    <mergeCell ref="K52:L52"/>
    <mergeCell ref="B55:D55"/>
    <mergeCell ref="E55:G55"/>
    <mergeCell ref="H55:J55"/>
    <mergeCell ref="K55:L55"/>
    <mergeCell ref="B54:D54"/>
    <mergeCell ref="E54:G54"/>
    <mergeCell ref="H54:J54"/>
    <mergeCell ref="K54:L54"/>
    <mergeCell ref="A56:L56"/>
    <mergeCell ref="A58:L58"/>
    <mergeCell ref="A60:K60"/>
    <mergeCell ref="A62:A63"/>
    <mergeCell ref="B62:B63"/>
    <mergeCell ref="C62:E62"/>
    <mergeCell ref="F62:H62"/>
    <mergeCell ref="I62:K62"/>
    <mergeCell ref="A57:L57"/>
    <mergeCell ref="I108:K108"/>
    <mergeCell ref="A96:K96"/>
    <mergeCell ref="A98:K98"/>
    <mergeCell ref="A99:K99"/>
    <mergeCell ref="A102:K102"/>
    <mergeCell ref="A64:K64"/>
    <mergeCell ref="A72:K72"/>
    <mergeCell ref="A80:K80"/>
    <mergeCell ref="A88:K88"/>
    <mergeCell ref="A65:A71"/>
    <mergeCell ref="A116:K116"/>
    <mergeCell ref="A146:K146"/>
    <mergeCell ref="A151:K151"/>
    <mergeCell ref="A103:K103"/>
    <mergeCell ref="A105:K105"/>
    <mergeCell ref="A107:A109"/>
    <mergeCell ref="B107:B109"/>
    <mergeCell ref="C107:E108"/>
    <mergeCell ref="I107:K107"/>
    <mergeCell ref="D162:D163"/>
    <mergeCell ref="E162:E163"/>
    <mergeCell ref="F155:F156"/>
    <mergeCell ref="G155:G156"/>
    <mergeCell ref="H155:H156"/>
    <mergeCell ref="A161:H161"/>
    <mergeCell ref="A155:A156"/>
    <mergeCell ref="C155:C156"/>
    <mergeCell ref="D155:D156"/>
    <mergeCell ref="E155:E156"/>
    <mergeCell ref="A168:H168"/>
    <mergeCell ref="A171:H171"/>
    <mergeCell ref="A179:K179"/>
    <mergeCell ref="A175:H175"/>
    <mergeCell ref="F162:F163"/>
    <mergeCell ref="G162:G163"/>
    <mergeCell ref="H162:H163"/>
    <mergeCell ref="A164:H164"/>
    <mergeCell ref="A162:A163"/>
    <mergeCell ref="C162:C163"/>
    <mergeCell ref="A188:K188"/>
    <mergeCell ref="A189:K189"/>
    <mergeCell ref="A190:K190"/>
    <mergeCell ref="A186:K186"/>
    <mergeCell ref="A187:K187"/>
    <mergeCell ref="A180:K180"/>
    <mergeCell ref="A182:K182"/>
    <mergeCell ref="A185:K185"/>
    <mergeCell ref="A165:H165"/>
    <mergeCell ref="K44:L44"/>
    <mergeCell ref="A147:K147"/>
    <mergeCell ref="A183:K183"/>
    <mergeCell ref="M183:X183"/>
    <mergeCell ref="B41:D41"/>
    <mergeCell ref="E41:G41"/>
    <mergeCell ref="H41:J41"/>
    <mergeCell ref="K41:L41"/>
    <mergeCell ref="B49:D49"/>
    <mergeCell ref="E49:G49"/>
    <mergeCell ref="C24:D24"/>
    <mergeCell ref="C25:D25"/>
    <mergeCell ref="C26:D26"/>
    <mergeCell ref="C27:D27"/>
    <mergeCell ref="C28:D28"/>
    <mergeCell ref="C29:D29"/>
    <mergeCell ref="E47:G47"/>
    <mergeCell ref="B39:D39"/>
    <mergeCell ref="E39:G39"/>
  </mergeCells>
  <printOptions/>
  <pageMargins left="0.67" right="0.22" top="0.61" bottom="0.42" header="0.5" footer="0.31"/>
  <pageSetup horizontalDpi="600" verticalDpi="600" orientation="portrait" paperSize="9" scale="7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2020-03-12T07:36:32Z</cp:lastPrinted>
  <dcterms:created xsi:type="dcterms:W3CDTF">2019-03-14T10:21:45Z</dcterms:created>
  <dcterms:modified xsi:type="dcterms:W3CDTF">2020-03-23T08:28:22Z</dcterms:modified>
  <cp:category/>
  <cp:version/>
  <cp:contentType/>
  <cp:contentStatus/>
</cp:coreProperties>
</file>